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19\INFORMES MENSUALES\3. INFORME FEBRERO 2019\"/>
    </mc:Choice>
  </mc:AlternateContent>
  <bookViews>
    <workbookView xWindow="0" yWindow="0" windowWidth="24000" windowHeight="9735"/>
  </bookViews>
  <sheets>
    <sheet name="FEBRERO 2019" sheetId="1" r:id="rId1"/>
  </sheets>
  <externalReferences>
    <externalReference r:id="rId2"/>
  </externalReferences>
  <definedNames>
    <definedName name="_xlnm._FilterDatabase" localSheetId="0" hidden="1">'FEBRERO 2019'!$A$8:$AA$70</definedName>
    <definedName name="_xlnm.Print_Area" localSheetId="0">'FEBRERO 2019'!$A$1:$V$72</definedName>
    <definedName name="_xlnm.Print_Titles" localSheetId="0">'FEBRERO 2019'!$1:$8</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73" i="1" l="1"/>
  <c r="V173" i="1"/>
  <c r="U173" i="1"/>
  <c r="T173" i="1"/>
  <c r="S173" i="1"/>
  <c r="R173" i="1"/>
  <c r="Q173" i="1"/>
  <c r="X172" i="1"/>
  <c r="X171" i="1"/>
  <c r="X170" i="1"/>
  <c r="X169" i="1"/>
  <c r="X168" i="1"/>
  <c r="X167" i="1"/>
  <c r="X166" i="1"/>
  <c r="X165" i="1"/>
  <c r="X164" i="1"/>
  <c r="X163" i="1"/>
  <c r="X173" i="1" s="1"/>
  <c r="P151" i="1"/>
  <c r="Q151" i="1" s="1"/>
  <c r="P150" i="1"/>
  <c r="P149" i="1"/>
  <c r="P148" i="1"/>
  <c r="P147" i="1"/>
  <c r="Q147" i="1" s="1"/>
  <c r="P146" i="1"/>
  <c r="P145" i="1"/>
  <c r="Q145" i="1" s="1"/>
  <c r="P144" i="1"/>
  <c r="P143" i="1"/>
  <c r="Q143" i="1" s="1"/>
  <c r="P142" i="1"/>
  <c r="P141" i="1"/>
  <c r="P140" i="1"/>
  <c r="P139" i="1"/>
  <c r="Q139" i="1" s="1"/>
  <c r="P138" i="1"/>
  <c r="P137" i="1"/>
  <c r="Q137" i="1" s="1"/>
  <c r="P136" i="1"/>
  <c r="P135" i="1"/>
  <c r="Q135" i="1" s="1"/>
  <c r="P134" i="1"/>
  <c r="P133" i="1"/>
  <c r="P132" i="1"/>
  <c r="P131" i="1"/>
  <c r="Q131" i="1" s="1"/>
  <c r="P130" i="1"/>
  <c r="P152" i="1" s="1"/>
  <c r="P125" i="1"/>
  <c r="Q125" i="1" s="1"/>
  <c r="P124" i="1"/>
  <c r="P123" i="1"/>
  <c r="P122" i="1"/>
  <c r="P121" i="1"/>
  <c r="P120" i="1"/>
  <c r="P119" i="1"/>
  <c r="P118" i="1"/>
  <c r="P117" i="1"/>
  <c r="Q117" i="1" s="1"/>
  <c r="P116" i="1"/>
  <c r="P115" i="1"/>
  <c r="P114" i="1"/>
  <c r="P113" i="1"/>
  <c r="P112" i="1"/>
  <c r="P108" i="1"/>
  <c r="P107" i="1"/>
  <c r="P105" i="1"/>
  <c r="P100" i="1"/>
  <c r="Q100" i="1" s="1"/>
  <c r="B99" i="1"/>
  <c r="S98" i="1"/>
  <c r="B98" i="1"/>
  <c r="P97" i="1"/>
  <c r="Q97" i="1" s="1"/>
  <c r="B97" i="1"/>
  <c r="P95" i="1"/>
  <c r="Q95" i="1" s="1"/>
  <c r="P94" i="1"/>
  <c r="B94" i="1"/>
  <c r="P93" i="1"/>
  <c r="Q93" i="1" s="1"/>
  <c r="T83" i="1"/>
  <c r="P83" i="1"/>
  <c r="P82" i="1"/>
  <c r="P81" i="1"/>
  <c r="P80" i="1"/>
  <c r="P79" i="1"/>
  <c r="P78" i="1"/>
  <c r="P77" i="1"/>
  <c r="P84" i="1" s="1"/>
  <c r="N72" i="1"/>
  <c r="B91" i="1" s="1"/>
  <c r="M72" i="1"/>
  <c r="P99" i="1" s="1"/>
  <c r="Q99" i="1" s="1"/>
  <c r="L72" i="1"/>
  <c r="K72" i="1"/>
  <c r="P98" i="1" s="1"/>
  <c r="Q98" i="1" s="1"/>
  <c r="J72" i="1"/>
  <c r="I72" i="1"/>
  <c r="P96" i="1" s="1"/>
  <c r="Q96" i="1" s="1"/>
  <c r="H72" i="1"/>
  <c r="B100" i="1" s="1"/>
  <c r="G72" i="1"/>
  <c r="B95" i="1" s="1"/>
  <c r="F72" i="1"/>
  <c r="P92" i="1" s="1"/>
  <c r="Q92" i="1" s="1"/>
  <c r="E72" i="1"/>
  <c r="P91" i="1" s="1"/>
  <c r="Q91" i="1" s="1"/>
  <c r="D72" i="1"/>
  <c r="B93" i="1" s="1"/>
  <c r="A72" i="1"/>
  <c r="Q94" i="1" s="1"/>
  <c r="Q118" i="1" l="1"/>
  <c r="Q138" i="1"/>
  <c r="Q146" i="1"/>
  <c r="Q119" i="1"/>
  <c r="Q112" i="1"/>
  <c r="Q120" i="1"/>
  <c r="Q132" i="1"/>
  <c r="Q140" i="1"/>
  <c r="Q148" i="1"/>
  <c r="Q113" i="1"/>
  <c r="Q121" i="1"/>
  <c r="Q133" i="1"/>
  <c r="Q141" i="1"/>
  <c r="Q149" i="1"/>
  <c r="Q114" i="1"/>
  <c r="Q122" i="1"/>
  <c r="Q134" i="1"/>
  <c r="Q142" i="1"/>
  <c r="Q150" i="1"/>
  <c r="Q115" i="1"/>
  <c r="Q123" i="1"/>
  <c r="Q116" i="1"/>
  <c r="Q124" i="1"/>
  <c r="Q136" i="1"/>
  <c r="Q144" i="1"/>
  <c r="P126" i="1"/>
  <c r="O72" i="1"/>
  <c r="B92" i="1"/>
  <c r="Q130" i="1"/>
  <c r="B90" i="1"/>
  <c r="P90" i="1"/>
  <c r="B96" i="1"/>
  <c r="P101" i="1" l="1"/>
  <c r="Q90" i="1"/>
  <c r="Q101" i="1" s="1"/>
  <c r="B101" i="1"/>
  <c r="Q126" i="1"/>
  <c r="Q152" i="1"/>
</calcChain>
</file>

<file path=xl/sharedStrings.xml><?xml version="1.0" encoding="utf-8"?>
<sst xmlns="http://schemas.openxmlformats.org/spreadsheetml/2006/main" count="696" uniqueCount="385">
  <si>
    <t>CONCEJO DE BOGOTA D.C.</t>
  </si>
  <si>
    <t>PROCESO ATENCION AL CIUDADANO</t>
  </si>
  <si>
    <t>Código: AC-PR001-FO2</t>
  </si>
  <si>
    <t>Versión: 04</t>
  </si>
  <si>
    <t>HOJA DE RUTA PETICIONES, QUEJAS, RECLAMOS Y SUGERENCIAS - MES FEBRERO 2019</t>
  </si>
  <si>
    <t>Fecha: 20 NOV. 2018</t>
  </si>
  <si>
    <t xml:space="preserve">NUMERO RADICADO </t>
  </si>
  <si>
    <t>FECHA</t>
  </si>
  <si>
    <t>NOMBRE SOLICITANTE</t>
  </si>
  <si>
    <t>CLASE DE SOLICITUD</t>
  </si>
  <si>
    <t xml:space="preserve">SOLICITUD </t>
  </si>
  <si>
    <t>FECHA INCORPORACION SDQS.</t>
  </si>
  <si>
    <t>CLASIFICACION</t>
  </si>
  <si>
    <t>MEDIO DE ENTRADA</t>
  </si>
  <si>
    <t>LOCALIDAD</t>
  </si>
  <si>
    <t>ORGANIZACIÓN SECTORIAL ADMINISTRATIVA DEL DISTRITO CAPITAL ( Acuerdo 257 de 2006)</t>
  </si>
  <si>
    <t>FECHA DE RTA</t>
  </si>
  <si>
    <t>DIAS PARA LA RESPUESTA</t>
  </si>
  <si>
    <t>CONSULTA</t>
  </si>
  <si>
    <t>DENUNCIA POR ACTOS DE CORRUPCION</t>
  </si>
  <si>
    <t>D.P DE INTERES GENERAL</t>
  </si>
  <si>
    <t>D.P. DE INTERES PARTICULAR</t>
  </si>
  <si>
    <t>FELICITACION</t>
  </si>
  <si>
    <t>QUEJA</t>
  </si>
  <si>
    <t>RECLAMO</t>
  </si>
  <si>
    <t>SOLICITUD DE COPIA</t>
  </si>
  <si>
    <t>SOLICITUD DE INFORMACION</t>
  </si>
  <si>
    <t>SUGERENCIA</t>
  </si>
  <si>
    <t>OTRO</t>
  </si>
  <si>
    <t>No. REQUERIMIENTO</t>
  </si>
  <si>
    <t>DEPENDENCIA</t>
  </si>
  <si>
    <t>OBSERVACIONES</t>
  </si>
  <si>
    <t>ER-01766</t>
  </si>
  <si>
    <t>COMITE DE VEEDURIA CIUDADANA DANUBIO AZUL</t>
  </si>
  <si>
    <t>X</t>
  </si>
  <si>
    <t>PRESENTA DOCUMENTO DIRIGIDO AL CONCEJAL MARCO FIDEL RAMIREZ SOLICTANDO INFORMACION SI EL CONCEJO A ADELANTADO A LGUN DEBATE SOBRE EL TEMA DE LINEAS DE ALTA TENSION</t>
  </si>
  <si>
    <t>SECRETARIA GENERAL CONCEJO</t>
  </si>
  <si>
    <t>SE REMITE AL CONCEJAL MARCO FIDEL RAMIREZ</t>
  </si>
  <si>
    <t>ESCRITO</t>
  </si>
  <si>
    <t>Rafael Uribe Uribe</t>
  </si>
  <si>
    <t>Sector Gestión Pública</t>
  </si>
  <si>
    <t>WEB</t>
  </si>
  <si>
    <t>CARLOS ANDRES CAMPO GONZALEZ</t>
  </si>
  <si>
    <t xml:space="preserve">QUISIERA TENER ACCESO A LA PRESENTACION (EN FORMATO PDF O POWERPOINT) QUE REALIZO EL ALCALDE FRENTE AL CONCEJO EL DIA LUNES 28 DE ENERO DE 2019. ESA PRESENTACION CORRESPONDE A LA RENDICION DE CUENTAS </t>
  </si>
  <si>
    <t>WEB ALCALDIA</t>
  </si>
  <si>
    <t>Usaquen</t>
  </si>
  <si>
    <t>ANONIMO</t>
  </si>
  <si>
    <t>PROPUESTAS PARA LA CREACION DE LA POLITICA PUBLICA DEL GREMIO BODEGUERO DEL RECICLAJE</t>
  </si>
  <si>
    <t>234292019</t>
  </si>
  <si>
    <t>Secretaria de Planeación Distrital copia al Honorable Concejal DIEGO MOLANO APONTE</t>
  </si>
  <si>
    <t>Engativa</t>
  </si>
  <si>
    <t>ER-02230</t>
  </si>
  <si>
    <t>MARIA TERESA HOYOS FLOREZ</t>
  </si>
  <si>
    <t>REMITE ACLARACIÓN ARESPUESTA EMITIDA POR LA DIRECCION DE PATRIMONIO Y RENOVACION URBANA Y SOLICITA SE LE ACALREN ALGUNOS INTERROGANTES QUE PLANTEA</t>
  </si>
  <si>
    <t>251442019</t>
  </si>
  <si>
    <t>SECRETARIA DE PLANEACION
EMPRESA DE RENOVACION Y DESARROLLO URABNO</t>
  </si>
  <si>
    <t>Teusaquillo</t>
  </si>
  <si>
    <t>Sector Planeación</t>
  </si>
  <si>
    <t>ER-02268</t>
  </si>
  <si>
    <t>JOSE HER</t>
  </si>
  <si>
    <t>PRESENTA PROPUESTA DE PROYECTO DENOMINADO   "PROYECTO DE LA RED DE SEGURIDAD DEMOCRATICA JOSE HER</t>
  </si>
  <si>
    <t>252582019</t>
  </si>
  <si>
    <t>MESA DIRECTIVA 
CONCOCIMIENTO DE LOS 45 CONCEJALES POR CORREO ELECTRONICO</t>
  </si>
  <si>
    <t>Santa Fe</t>
  </si>
  <si>
    <t>Sector Integración Social</t>
  </si>
  <si>
    <t>ER-02236</t>
  </si>
  <si>
    <t>JUAN PABLO ALVAREZ MOGOLLON</t>
  </si>
  <si>
    <t>REMITE DERECHO DE PETICION DONDE DEMUESTRA EN FORMA CRONOMETRADA ALGUNOS SUCESOS QUE SE VIENEN PRESENTANDO AL LADO DE SU CASA DE HABITACION, POR LO QUE SOLICITA SE LE INFORME SI EN ESOS MOMENTOS SE ENCONTRABA LA ALCALDIA LOCAL EN ALGUN PROCEDIMIENTO; ANTE LA DENUNCIA QUE HA INSTAURADO CONTRA EL LABORATORIO DE QUIMICOS ,  SE INVESTIGUE A LA PERSONA  DESCRITA, YA QUE DICE SER FUNCIONARIO DEL CONCEJO DE BOGOTA, SE LE INFORME QUE ACTIVIDAD ADELANTABA EN EL LABORATORIO DE QUIMICOS, Y DEMAS REQUERIMIENTOS DESCRITOS</t>
  </si>
  <si>
    <t>254002019</t>
  </si>
  <si>
    <t>SECRETARIA DE GOBIERNO, POLICIA LOCAL, PERSONERIA</t>
  </si>
  <si>
    <t>ENUNCIA  7 REQUERIMIENTOS CONCISOS Y ADJUNTA C.D. CON VIDEOS</t>
  </si>
  <si>
    <t>Sector administrativo de Seguridad, Convivencia y Justicia</t>
  </si>
  <si>
    <t>ER-02153</t>
  </si>
  <si>
    <t>ISIDRO LEAL HERNANDEZ</t>
  </si>
  <si>
    <t>INFORMA SOBRE ANOMALIAS QUE SE PRESENTARON AL LEVANTARSE UNA LAMINA EN LA CALLE 80,    POR LO QUE SOLICITA QUIE EL INSTITUTO DE DESARROLLO URBANO  IDU HAGA LA RESPECTIVA REPOSICIÒN DE LA LAMINA DEL PUENTE PEATONAL METALICO</t>
  </si>
  <si>
    <t>253042019</t>
  </si>
  <si>
    <t>IDU</t>
  </si>
  <si>
    <t>Sector Ambiente</t>
  </si>
  <si>
    <t>ER-02321</t>
  </si>
  <si>
    <t>FIDEL SANCHEZ RIOS</t>
  </si>
  <si>
    <t xml:space="preserve">SOLICITA SE LE INFORME CUALES SON LAS FUNCIONES Y DEBERES QUE DEBEN CUMPLIR LOS ADMINISTRADORES DE LOS PARQUES QUE EL IDRD TIENE BAJO SU CUSTODIA Y PROTECCION EN CUANTO A LOS VENDEDORES AMBULANTES </t>
  </si>
  <si>
    <t>261942019</t>
  </si>
  <si>
    <t>I.D.R.D.</t>
  </si>
  <si>
    <t>SOLICITA ESPECIFICAMENTE  SE LE RESPONDA POR EL SISTEMA DISTRITAL DE QUEJAS Y SOLUCIONES</t>
  </si>
  <si>
    <t>Sin identificar</t>
  </si>
  <si>
    <t>ER-02313</t>
  </si>
  <si>
    <t>BEATRIZ GONZALEZ CUBILLOS</t>
  </si>
  <si>
    <t>PLANTEA LA PROBLEMATICA QUE SE PRESENTA EN EL SECTOR CON RESPECTO AL POT EXISTENTE Y AVISTAN QUE, PRESUNTAMENTE, CON EL NUEVO POT CONTINUARAN VIOLADO LOS DERECHOS FUNDAMENTALES A LA COMUNIDAD DE MODELIA, POR LO QUE REQUIEREN URGENTE UNA REUNION  CON LA COMUNIDAD.</t>
  </si>
  <si>
    <t>261562019</t>
  </si>
  <si>
    <t>SECRETARIA DE PLANEACION Y PRESIDENTE DEL CONCEJO DE BOGOTA</t>
  </si>
  <si>
    <t>Fontibón</t>
  </si>
  <si>
    <t>Sector Hábitat.</t>
  </si>
  <si>
    <t>CARLOS FELIPE ROMERO GMEZ</t>
  </si>
  <si>
    <t>x</t>
  </si>
  <si>
    <t xml:space="preserve">CONCEJO DISTRITAL DE BOGOTA D.C. POR MEDIO DE LA PRESENTE PETICION, ME PERMITO SOLICITAR DE MANERA RESPETUOSA, LAS ACTAS, INFORMES, DIAPOSITIVAS Y TODOS LOS DOCUMENTOS RELACIONADOS DE LA SIGUIENTE SESION DEL CONCEJO DISTRITAL DE BOGOTA: 1. SESION CORRESPONDIENTE AL DIA 15 DE DICIEMBRE DE 2018. SOLICITUD: </t>
  </si>
  <si>
    <t>ER-02512</t>
  </si>
  <si>
    <t>ALVARO GUTIERREZ PARDO</t>
  </si>
  <si>
    <t>SOLICITANDO SE LE EXPIDA CON DESTINO A LA ALCALDIA  EL ACTO ADMINISTRSTIVO MEDIANTE EL CUAL SE CREO LA NUEVA RUTA SEGURA POR LOS CERROS ORIENTALES, ASÌ COMO SU REPLANTEAMIENTO, EL PLAN DE SEGURIDAD VIAL, LA SEÑALIZACIÒN DE LA VIA Y SE CONFORME UNA MESA DE TRABAJO JUNTO CON LOS TRES ALCALDES DE LOS MUNICIPIOS AFECTADOS.</t>
  </si>
  <si>
    <t>283862019</t>
  </si>
  <si>
    <t>POLICIA DE BOGOTA, SECRETARIA DE GOBIERNO, SECRETARIA DE SEGURIDAD, SECRETARIA DE MOVILIDAD</t>
  </si>
  <si>
    <t>SE ENVIA COPIA A LA MESA DIRECTIVA</t>
  </si>
  <si>
    <t>ER-02501</t>
  </si>
  <si>
    <t>LILIANA TAMAYO</t>
  </si>
  <si>
    <t>SOLICITA SER APOYADA ANTE LA EMPRESA CODENSA POR REQUERIMIENTO DE PAGO, PRESUNTAMENTE INJUSTIFICADO.</t>
  </si>
  <si>
    <t>284892019</t>
  </si>
  <si>
    <t>CODENSA BOGOTA, VEEDURIA DISTRITAL</t>
  </si>
  <si>
    <t>SE ENVIA COPIA AL  HONORABLE CONCEJAL DIEGO FERNANDO DEVIA T.</t>
  </si>
  <si>
    <t>Usme</t>
  </si>
  <si>
    <t>PAOLA ANDREA BOHORQUEZ  OLAYA</t>
  </si>
  <si>
    <t>SOLICITA SE LE INFORME LA VOTACIÓN DE APROBACION DEL ACUERDO  641  DE  2016 REORGANIZACION DEL SECTOR SALUD</t>
  </si>
  <si>
    <t>266622019</t>
  </si>
  <si>
    <t>SECRETARIA SALUD,  SECRETARIA GENERAL CONCEJO</t>
  </si>
  <si>
    <t>Sector Salud</t>
  </si>
  <si>
    <t>andreabohorquezolaya@gmail.com</t>
  </si>
  <si>
    <t>ER-02840</t>
  </si>
  <si>
    <t>JOSE MANUEL HORMAZA R.</t>
  </si>
  <si>
    <t xml:space="preserve"> PROPUESTA  PROYECTO  IMPLEMENTAR SOLUCIONES CON LA DISPOSICION FINAL DE RESIDUOS EN EL RELLENO DE DOÑA JUANA</t>
  </si>
  <si>
    <t>321902019</t>
  </si>
  <si>
    <t>SECRETARIA DE GOBIERNO, SECRETARIA DE AMBIENTE, UAEPS</t>
  </si>
  <si>
    <t>MESA DIRECTIVA CONCEJO  Y HONORABLE CONCEJAL DIEGO MOLANO.</t>
  </si>
  <si>
    <t>Chapinero</t>
  </si>
  <si>
    <t>TELEFONICO</t>
  </si>
  <si>
    <t>NOHEMY  CALDERON MEJIA</t>
  </si>
  <si>
    <t>LA SEÑORA NOHEMY SE COMUNICA TELEFÓNICAMENTE A PONER QUEJA SOBRE: LOS PARQUES DEL BARRIO LA PALESTINA YA QUE NO SE LES HA HECHO EL MANTENIMIENTO RESPECTIVO Y SE ESTA PRESTANDO PARA TEMA DE INSEGURIDAD, CONSUMO DE ALUCINÓGENOS, ROBOS POR FALTA DE ILUMINACIÓN, SE ACTOS SEXUALES EN EL PARQUE Y LAS AUTORIDA</t>
  </si>
  <si>
    <t>ACUEDUCTO - EAB, CODENSA, SECRETARIA DE SEGURIDAD, POLICIA METROPOLITANA, SECRETARIA DE GOBIERNO, IDRD</t>
  </si>
  <si>
    <t>Sector Cultura Recreación y Deporte</t>
  </si>
  <si>
    <t>ER-02918</t>
  </si>
  <si>
    <t>AMALIA  BOJACA</t>
  </si>
  <si>
    <t>PRESENTA DOCUMENTO DIRIGIDO A LA PRESIDENCIA DEL CONCEJO MEDIANTE EL CUAL SOLICTANDO LA NO APROBRACIÒN EL PROYECTO ALAMEDA ENTREPARQUES</t>
  </si>
  <si>
    <t>ERU - EMPRESA DE RENOVACIÓN Y DESARROLLO URBANO, SECRETARIA DE PLANEACION
MESA DIRECTIVA</t>
  </si>
  <si>
    <t>ER-02617</t>
  </si>
  <si>
    <t>DAGOBERTO OSORIO BONILLA</t>
  </si>
  <si>
    <t>PRESENTA DERECHO DE PETICIÓN SOLICITANDO INFORMACIÓN DE LA POSICIÓN FRENTE LOS HECHOS SUCEDIDOS LA NOCHE DE ELECCION DE LA MESA DIRECTIVA DE 2019 YA QUE UN CONCEJAL DE LA CIUDAD SE PRESENTO EN ESTADO DE ALICORAMIENTO.</t>
  </si>
  <si>
    <t>PERSONERIA DE BOGOTA
MESA DIRECTIVA</t>
  </si>
  <si>
    <t>Kennedy</t>
  </si>
  <si>
    <t>Sector Administrativo Gestion Juridica</t>
  </si>
  <si>
    <t>ER-02835</t>
  </si>
  <si>
    <t>JAIME ALFONSO ESPITIA</t>
  </si>
  <si>
    <t>PRESENTA DERECHO DE PETICION DIRIGIDO A LA PRESIDENCIA DEL CONCEJO MEDIATE EL CUAL SOLITA LA NO CONSTRUCCION DEL METRO ELEVADO</t>
  </si>
  <si>
    <t>SECRETARIA GENERAL, SECRETARIA DE PLANEACION, ERU - EMPRESA DE RENOVACIÓN Y DESARROLLO URBANO, SECRETARIA MOVILIDAD, METRO DE BOGOTÁ S.A.</t>
  </si>
  <si>
    <t>Sector Movilidad</t>
  </si>
  <si>
    <t>ER-02837</t>
  </si>
  <si>
    <t>JOSE ANTONIO HERNANDEZ MARTINEZ</t>
  </si>
  <si>
    <t xml:space="preserve">SOLICITA U. DEL VALLE APOYA AL PROYECTO, QUE CUENTE CON MEDICOS, LABORATORIOS CLINICOS Y OTROS REQUERIMIENTOS. EL PROYECTO YA HABIA SIDO RADICADO EN VARIAS ENTIDADES DEL GOBIERNO NACIONAL.. </t>
  </si>
  <si>
    <t>322862019</t>
  </si>
  <si>
    <t> MESA DIRECTIVA</t>
  </si>
  <si>
    <t>CLAUDIA MARCELA CASTRO AGUILAR</t>
  </si>
  <si>
    <t xml:space="preserve">JUAN SEBASTIAN NEJARANO CASTRO CON TI 1021679179, Y JOSE ALEXANDER BEJARANO CASTRO CON TI 1021681954, DEL COLEGIO JOSE JOAQUIN CASTRO MARTINEZ JORNADA MAÑANA , LOS NIÑOS ERAN BENEFICIARIOS DEL SUBSIDIO DE MOVILIDAD ESCOLAR , </t>
  </si>
  <si>
    <t>323542019</t>
  </si>
  <si>
    <t>Suba</t>
  </si>
  <si>
    <t>Sector Educación</t>
  </si>
  <si>
    <t>ER-02958</t>
  </si>
  <si>
    <t>LEILA RUT ORTEGA NAVAS</t>
  </si>
  <si>
    <t xml:space="preserve">SOLICITA CONOCER EL ACUERDO POR MEDIO DEL CUAL SE CAMBIO EL USO DEL SUELO EN EL ENTORNO DEL PARQUE METROPOLITANO DE TIMIZA. LO ANTERIOR TENIENDO EN CUENTA QUE TIENEN RADICADA UNA ACCION POPULAR RESTITUCION DE ESPACIO PUBLICO MOBILIARIO Y EMBELLECIMIENTO DE LA UPZ 48 </t>
  </si>
  <si>
    <t xml:space="preserve">SECRETARIA DE PLAENACION, SECRETARIA DE AMBIENTE, DADEP, SECRETARIA DE GOBIERNO </t>
  </si>
  <si>
    <t>SECRETARIA GENERAL DEL CONCEJO</t>
  </si>
  <si>
    <t>JULIO  ACOSTA BELTRAN</t>
  </si>
  <si>
    <t>SOLICITUD DE INCLUIR ADICION PRESUPUESTAL LA CONTRICION DE LA AV GUACAMAYAS</t>
  </si>
  <si>
    <t>275132019</t>
  </si>
  <si>
    <t>COMISION TERCERA PERMANENTE DE HACIENDA Y CREDITO PUBLICO</t>
  </si>
  <si>
    <t>San Cristóbal</t>
  </si>
  <si>
    <t>ER-02992</t>
  </si>
  <si>
    <t>MARTHA GOMEZ</t>
  </si>
  <si>
    <t>DERECHO DE PETICION DE ADULTA MAYOR EN CONDICION DE DISCAPACIDAD, QUIEN VIVE CON SU SEÑORA MADRE DE 92 AÑOS, PRESENTA RECLAMACION TENIENDO EN CUENTA QUE PROMOAMBIENTAL LA EMPRESA DE ASEO EN LA ZONA DE USAQUEN, PRESUNTAMENTE HA AUMENTADO LAS TARIFAS DE RECOLECCION DE BASURAS EN FORMA EXAGERADA, TENIENDO EN CUENTA QUE EN EL CASO DE ELLAS PASO DE PAGAR $25.000 A PAGAR $96.000 EN SOLO ASEO., POR LO QUE APORTA ALGUNAS SUGERENCIAS ANTE ESTA SITUACION Y SOLICITAN SE ESTUDIE EL EFECTO SOCIAL QUE ESTA CAUSANDO Y DEMAS REQUERIMIENTOS DESCRITOS EN EL DOCUMENTO ADJUNTO</t>
  </si>
  <si>
    <t>332932019</t>
  </si>
  <si>
    <t>UIAES, VEEDURIA, CONTRALORIA SECRETARIA DE GOBIERNO</t>
  </si>
  <si>
    <t>ER-03006</t>
  </si>
  <si>
    <t>JOSE EVER SANCHEZ</t>
  </si>
  <si>
    <t> PRESUNTA VIOLACIÓN DE DERECHOS FUNDAMENTALES POR PARTE DE UNA INDUSTRIA RADICADA EN LA ZONA DE HABITACIÓN, YA QUE EL CONTINUO RUIDO, CALOR Y MALOS OLORES, ASI COMO EL MONTAJE DE UN HORNO DE GAS CON TURBINAS EL CUAL TRABAJA LAS 24 HORAS, HA PERTURBADO EL SUEÑO, LA SALUD, Y HASTA HA PUESTO EN PELIGRO NO SOLO DEL PETICIONARIO Y SU FAMILIA SINO LA COMUNIDAD EN GENERAL, QUIENES FIRMAN EL DOCUMENTO ADJUNTO., POR LO QUE SOLICITAN SEA SELLADA ESTA INDUSTRIA</t>
  </si>
  <si>
    <t>334262019</t>
  </si>
  <si>
    <t>SECRETARIA DE GOBIERNO, SECRETARIA DE AMBIENTE</t>
  </si>
  <si>
    <t>HC LUZ MARINA GORDILLO</t>
  </si>
  <si>
    <t>Tunjuelito</t>
  </si>
  <si>
    <t>YA QUE EL CONTINUO RUIDO, CALOR Y MALOS OLORES, ASI COMO EL MONTAJE DE UN HORNO DE GAS CON TURBINAS EL CUAL TRABAJA LAS 24 HORAS, HA PERTURBADO EL SUEÑO, LA SALUD, Y HASTA HA PUESTO EN PELIGRO NO SOLO DEL PETICIONARIO Y SU FAMILIA SINO LA COMUNIDAD EN GENERAL, QUIENES FIRMAN EL DOCUMENTO ADJUNTO., POR LO QUE SOLICITAN SEA SELLADA ESTA INDUSTRIA QUE ESTA UBICADA EN LA CALLE 58 SUR NUMERO 16 - 64, BSARRIO SAN BENITO. HAN ACUDIDO A DIFERENTES INSTANCIAS, PERO EL PROBLEMA CONTINUA, DE ACUERDO CON LO DESCRITO EN EL DOCUMENTO ADJUNTO.</t>
  </si>
  <si>
    <t>334292019</t>
  </si>
  <si>
    <t>REINALDO GARCIA BAQUERO</t>
  </si>
  <si>
    <t xml:space="preserve">BUENOS DIAS SEÑORES DESDE LA OFICINA DE ATENCION AL CIUDADANO DEL CONCEJO DE BOGOTA LOS SALUDAMOS; LA PRESENTE TIENE COMO FIN DE DARLES TRASLADADO DE UNA RESPUESTA DADA POR LA OFICINA DE SISTEMA DEL CONSEJO DE BOGOTA; EN EL SENTIDO DE QUE SU CERTIFICADO DE CONFIABILIDAD ESTA DES ACTUALIZADO, POR LO QUE SOLICITAMOS SE REALICEN LAS ACCIONES NECESARIAS PARA EL USO DESDE ESTA CORPORACION; YA QUE A LA OFICINA DE ATENCION AL CIUDADANO SE ACERCAN CIUDADANOS QUE NO CUENTAN CON LA HERRAMIENTA Y EL DINERO PARA CONSULTAR DESDE EUN CAFE INTERNET </t>
  </si>
  <si>
    <t>SIM BOGOTA</t>
  </si>
  <si>
    <t>ER-03040</t>
  </si>
  <si>
    <t>ANGEL ERNESTO ROMERO GARCIA</t>
  </si>
  <si>
    <t>SOLICITA LA REVISION Y/O ACTUALIZACION DEL CONCEPTO TECNICO 5277 DEL 28 DE AGOSTO DE 2008 PREDIO CON AFECTACIÓN DE REMOCIÓN DE MASAS</t>
  </si>
  <si>
    <t>IDIGER, SECRETARIA DE PLANEACION</t>
  </si>
  <si>
    <t>ER-12401</t>
  </si>
  <si>
    <t>GENARO  ALBADAN CARDENAS</t>
  </si>
  <si>
    <t>SOLICTA AL ALCALDE DE BOGOTA SE SUSPENDA AL ALCALDE MENOR DE BOSA QUE SE QUITE EL CERRAMIENTO DE UNA OBRA</t>
  </si>
  <si>
    <t>SECRETARIA DE GOBIERNO, UMV - UNIDAD DE MANTENIMIENTO VIAL, SECRETARIA GENERAL, PERSONERIA DE BOGOTA</t>
  </si>
  <si>
    <t>Bosa</t>
  </si>
  <si>
    <t>ER-03063</t>
  </si>
  <si>
    <t>EDISSON JAVIER PERILLA TORRES</t>
  </si>
  <si>
    <t>SOLICITA INFORMACION DE LICENCIAS DE CONDUCCION CANCELADAS POR EL TIPO DE NFRACCION D12 Y A CUANTOS AUTOMOTORES PARTICULARES LICENCIA DE TRANSITO</t>
  </si>
  <si>
    <t>SECRETARIA MOVILIDAD, SIM</t>
  </si>
  <si>
    <t>ER-3076</t>
  </si>
  <si>
    <t>LUZ MARINA ABELLA</t>
  </si>
  <si>
    <t>PRESENTA DERECHO D PETICION DIRIGIDO A PLANEACION DISTRITAL PARA QUE SEA RETIRIDA DEL LISTADO DEL SISBEN Y A SU HIJO YA QUE ELLA ES COTIZANTE DE UNA EPS</t>
  </si>
  <si>
    <t xml:space="preserve">SECRETARIA DE PLANEACION 
</t>
  </si>
  <si>
    <t>FABIO ANDRES GARCIA PEREZ</t>
  </si>
  <si>
    <t>SOLICITUD DE POLITICAS AMBIENTALES SOBRE CONTRATACION ESTATAL DE LA ENTIDAD</t>
  </si>
  <si>
    <t>DIRECCION ADMINISTRATIVA</t>
  </si>
  <si>
    <t>EMAIL</t>
  </si>
  <si>
    <t>FABIAN DAVID HERNANDEZ TRIANA</t>
  </si>
  <si>
    <t>PRESENTA DERECHO DE PETICIÓN SOLICITANDO INFORMACIÓN DE LA CONVOCATORIA 431 SOBRE LOS CRITERIOS QUE SE TUVIERON EN CUENTA PARA EL DESEMPATE EN UN CARGO QUE SE ENCUENTRA PARTICIPANDO</t>
  </si>
  <si>
    <t xml:space="preserve">SOLICITA PROYECTOS SOBRE BAÑOS PUBLICOS EN BOGOTA Y RESPECTIVAS RELATORIAS QUE DEN CUENTA DE SU DISCUSION O NO EN EL CONCEJO.  </t>
  </si>
  <si>
    <t>286052019</t>
  </si>
  <si>
    <t>SECRETARIA GENERAL DEL CONCEJO  Y A LA COMISIÓN PRIMERA PERMANENTE DEL PLAN DE DESARROLLO.</t>
  </si>
  <si>
    <t>VICTOR JULIO CARRERO MUÑOZ</t>
  </si>
  <si>
    <t>DERECHO DE PETICION DE INTERESE GENERAL POR EL QUE  REQUIERE MANIFESTACION POR PARTE DE LOS CONCEJALES, FRENTE A LOS CONGRESISTAS PARA LA NO SUPRESION DE LOS SUBSIDIOS A LOS SERVICIOS PUBLICOS.</t>
  </si>
  <si>
    <t> 366062019</t>
  </si>
  <si>
    <t xml:space="preserve"> CONGRESO DE LA REPUBLICA, PLANEACION NACIONAL, MESA DIRECTIVA DEL CONCEJO DE BOGOTA</t>
  </si>
  <si>
    <t>CERRADO POR DUPLICIDAD CON EL No.    366062019</t>
  </si>
  <si>
    <t>366092019</t>
  </si>
  <si>
    <t>ER-3297-3299-3300-3302-3312-3314</t>
  </si>
  <si>
    <t>JOSE ANGEL LAGOS RODRIGUEZ</t>
  </si>
  <si>
    <t xml:space="preserve">PRESENTA TEMAS DE MOVILIDAD, HACIENDO UNA DISERTACIÓN DE LOS ACONTECIMIENTOS  EN ESTE ASPECTO, PRESENTA PROPUESTAS TÉCNICAS DE OPERACIÓN, CANCELACIÓN DE LA TARJETA DE OPERACIÓN COMO PROBLEMÁTICA SOCIAL, EL PROBLEMA DE LA PIRATERÍA.  A LA VEZ SOLICITA A TRANSMILENIO LA IMPLEMENTACION DE UN PLAN PILOTO PARA LA LOCALIDAD DE USME.  </t>
  </si>
  <si>
    <t>385282019</t>
  </si>
  <si>
    <t>VIENEN 6 COMUNICACIONES IDENTICAS, RADICADAS CON LOS NUMEROS ER-3297 ER-3299 ER-3300 ER-3302 ER-3312 ER-3314 , SE TRASLADA A A LA SECRETARIA DE MOVILIDAD, SECRETARIA DE GOBIERNO, TRANSMILENIO, POLICITA DE TRANSITO.</t>
  </si>
  <si>
    <t>TRASLADO  A  LOS  HC. MANUEL JOSE SARMIENTO ARGUELLO,. EMEL ROJAS CASTILLO, MARIA FERNANDA ROJAS,  OLGA VICTORIA RUBIO CORTES,  ARMANDO GUTIERREZ,  GLORIA ELSY DIAZ MARTINEZ</t>
  </si>
  <si>
    <t>ER-03361</t>
  </si>
  <si>
    <t>ESTEBAN JIMENEZ</t>
  </si>
  <si>
    <t>SOLICITA SABER SI TIENE DERECHO A LA PENSION DE VEJEZ Y LOS TRAMITES QUE DEBE SEGUIR PARA TENER ACCESO A ELLA</t>
  </si>
  <si>
    <t>381332019</t>
  </si>
  <si>
    <t>COLPENSIONES</t>
  </si>
  <si>
    <t>SE ENVIA CON COMUNICACIÓN A LA MANO</t>
  </si>
  <si>
    <t>Ciudad Bolivar</t>
  </si>
  <si>
    <t>ER-03288</t>
  </si>
  <si>
    <t>EDITH MILENA MONCADA S</t>
  </si>
  <si>
    <t xml:space="preserve">EXPONE CASO DE PRESUNTA VIOLACION A MENORES DE EDAD EN JARDIN INFANTIL DE LA SECRETARIA DE INTEGRACION SOCIAL, POR LO QUE SOLICITA SE REALICE SEGUIMIENTO A LA SITUACION PRESENTADA CON ELLA, REQUIERE SER ATENDIDA POR LA DOCTORA CRISTINA VELEZ, SE DE RESPUESTA PUBLICA FRENTE A LA PRESUNTA SITUACION DE VULNERACION DE DERECHOS DE LOS NIÑOS, SE LE PROTEJA SUS DERECHOS EN SU CALIDAD DE CIUDADANA EN  CONDICION DE VULNERABILIDAD, SE ACLAREN LAS ACCIONES DISCIPLINARIAS YA QUE NO HA SIDO VINCULADA A NINGUN PROCESO, SE LE INFORME EL AVANCE Y GRADO DE VINCULACION DE CADA UNO DE LOS PROCESOS </t>
  </si>
  <si>
    <t>386432019</t>
  </si>
  <si>
    <t xml:space="preserve"> S. EDUCACION,  S. INTEGRACION, S. GOBIERNO, PERSONERIA, VEEDURIA, I.C.B.F.  FISCALIA </t>
  </si>
  <si>
    <t xml:space="preserve"> TRASLADA AL H.C. NELLY PATRICIA MOSQUERA</t>
  </si>
  <si>
    <t>ER-03289</t>
  </si>
  <si>
    <t>SANDRA PULIDO VANEGAS</t>
  </si>
  <si>
    <t>387262019</t>
  </si>
  <si>
    <t>EDGAR VICTORIA GONZALEZ</t>
  </si>
  <si>
    <t>ILEGALIDAD DE MULTAS POR CONSUMIR EMPANADAS.  LA POLICIA NO TIENE NADA MAS QUE HACER?  DICE EL PETICIONARIO</t>
  </si>
  <si>
    <t>388242019</t>
  </si>
  <si>
    <t>S. JURIDICA ALCALDIA</t>
  </si>
  <si>
    <t xml:space="preserve">ENVIA AUDIOS Y MEMES QUE NO ABREN </t>
  </si>
  <si>
    <t>KAREN JULIETH MENDEZ GONZALEZ</t>
  </si>
  <si>
    <t>SOLICITA LOS PROYECTOS, DECRETOS, RELATORIAS Y DEMÁS DOCUMENTOS RELACIONADOS CON BAÑOS PÚBLICOS EN BOGOTA QUE HAYAN PASADO POR EL CONCEJO.</t>
  </si>
  <si>
    <t>383002019</t>
  </si>
  <si>
    <t xml:space="preserve">MESA DIRECTIVA  </t>
  </si>
  <si>
    <t xml:space="preserve">SE DIO TRAMITE A  SOLICITUD ANTERIOR, RADICADA CON EL  SDQS  286052019, POR SER LA PETICION REITERATIVA, LA ADMINISTRACION DARA RESPUESTA EN LOS MISMO TERRMINOS. </t>
  </si>
  <si>
    <t>HECTOR JOSE RODRIGUEZ A</t>
  </si>
  <si>
    <t xml:space="preserve">SOLICITA SE LE INDIQUE EL LINK EN EL QUE PUEDE LOCALIZAR TODOS LOS PROYECTOS DE ACUERDO CON SU RESPECTIVO TEXTO RADICADO O EL TEXTO EN EL QUE SE ENCUENTRA ACTUALMENTE EL TRAMITE DE CADA PROYECTO DE ACUERDO.  LO ANTERIOR, TENIENDO EN CUENTA QUE AL MOMENTO DE INGRESAR AL PAGINA DEL CONCEJO DE BOGOTA, SOLO SE ENCUENTRAN LOS QUE ESTAN EN SEGUNDO DEBATE.  </t>
  </si>
  <si>
    <t>403902019</t>
  </si>
  <si>
    <t>SECRETARIA GENERAL,  OFICINA ASESORA DE COMUNICACIONES</t>
  </si>
  <si>
    <t xml:space="preserve">  EL SEÑOR RODRIGUEZ PERTENECE AL GRUPO DE REGULACIÓN DE LA SUPERINTENDENCIA DE INDUSTRIA Y COMERCIO</t>
  </si>
  <si>
    <t>ER-03467</t>
  </si>
  <si>
    <t>REITERA PETICION RADICADA EN VARIAS OPORTUNIDADES CON RESPECTO A  LA CREACION DE PROYECTO DE LA RED DE SEGURIDAD</t>
  </si>
  <si>
    <t>MESA DIRECTIVA</t>
  </si>
  <si>
    <t>ENVIO COMUNICACIÓN A ENTIDADES NACIONALES DEPARTAMENTALES Y DISTRITALES</t>
  </si>
  <si>
    <t>ER-03417</t>
  </si>
  <si>
    <t>GABRIEL ARIAS JIMENEZ</t>
  </si>
  <si>
    <t>SOLICITA LA PAVIMENTACION O ARREGLO DE LAS VIAS DEL BARRIO</t>
  </si>
  <si>
    <t>UNIDAD DE MANTENIMIENTO VIAL, SECRETARIA DE  GOBIERNO, IDU, SECRETARIA HABITAD</t>
  </si>
  <si>
    <t>SE DA TRASLADO TAMBIEN AL H.C. ALVARO ACEVEDO</t>
  </si>
  <si>
    <t>ER-03280</t>
  </si>
  <si>
    <t>ADIELA VALENCIA DE MENDOZA</t>
  </si>
  <si>
    <t>MANIFIESTA SU PROFUNDA PREOCUPACION POR QUE HA SOLICITADO LA AYUDA ECONOMICA QUE PROVEE EL DISTRITO CAPITAL AL ADULTO MAYO Y QUE SOLICITO HACE MAS DE DOS AÑOS PERO AUN  NO HAN RESPONDIDO.</t>
  </si>
  <si>
    <t>SECRETARIA INTEGRACION SOCIAL, SECRETARIA DE GOBIERNO, PROGRAMA ADULTO MAYOR</t>
  </si>
  <si>
    <t>SE DA TRASLADO TAMBIEN AL H.C. MARCO FIDEL RAMIREZ</t>
  </si>
  <si>
    <t>ER-03395</t>
  </si>
  <si>
    <t>ALIRIO GOMEZ MENDOZA</t>
  </si>
  <si>
    <t xml:space="preserve">A DESEA INFORMAR SOBRE CONTRATOS QUE TIENE LA ALCALDIA MENOR PARA EL ARREGLO DE ALGUNAS  VIAS DEL SECTOR DE RESIDENCIA, POR LO QUE SOLICITA LA INTERVENCION  PARA LA PRONTA TERMINACION DE LAS VIAS.   </t>
  </si>
  <si>
    <t xml:space="preserve">SE DA TRASLADO A LA SECRETARIA DE GOBIERNO, UNIDAD DE MANTENIMIENTO VIAL, IDU </t>
  </si>
  <si>
    <t>H.C.  LUZ MARINA GORDILLO</t>
  </si>
  <si>
    <t>Puente Aranda</t>
  </si>
  <si>
    <t>ER-3415</t>
  </si>
  <si>
    <t>ALMA DEL CARMEN AREVALO Z</t>
  </si>
  <si>
    <t>SOLICITA EXPEDIR COPIAS DE LAS ACTAS DEL PROYECTO DISCUSIÓN Y APROBACION DEL ACUERDO 724 DE 2018</t>
  </si>
  <si>
    <t>SECRETARIA GENERAL</t>
  </si>
  <si>
    <t>ER-03385</t>
  </si>
  <si>
    <t>ALBERTO TRUJILLO</t>
  </si>
  <si>
    <t>SOLICITA APOYO PARA SOLUCIONAR DEUDA QUE TIENEN CON E.A.A.B., SE CAMBIE EL ESTRATO, SE CONDONE LA DEUDA O SE REDUSCAN LAS CUOTAS DE LA FINANCIACIÓN</t>
  </si>
  <si>
    <t>E.A.A.B.  SECRETARIA PLANEACION, INTEGRACION SOCIAL, VEEDURIA</t>
  </si>
  <si>
    <t>HC  JORGE DURAN SILVA</t>
  </si>
  <si>
    <t>Barrios Unidos</t>
  </si>
  <si>
    <t xml:space="preserve">SE CIERRA POR DUPLICIDAD CON EL SDQS No. 410652019 </t>
  </si>
  <si>
    <t>409762019</t>
  </si>
  <si>
    <t>ER-03606</t>
  </si>
  <si>
    <t>NIDIA ROCIO VARGAS</t>
  </si>
  <si>
    <t>ASUNTO:  MEDICION DE SEGUIMIENTO A LA LINEA BASE DE PERSONAS CON DISCAPACIDAD VINCULADAS AL DISTRITO. POR LO QUE SE REQUIERE DILIGENCIAR MATRIZ DE CAPTURA DE INFORMACION, CON CORTE AL 31 DE DICIEMBRE DE 2018,  POR LO QUE SE DESCARGARA LA MATRIZ DEL LINK  DE LA PAGINA WEB DEL DEPARTAMENTO ADMINISTRATIVO DEL SERVICIO CIVIL DISTRITAL  DASCD,  DE ACUERDO CON LO DESCRITO EN EL DOCUMENTO ADJUNTO.   SE DA TRASLADO A LA H. SEÑORA PRESIDENTA DEL CONCEJO DE BOGOTA Y A LA DIRECCION ADMINISTRATIVA.</t>
  </si>
  <si>
    <t>415032019</t>
  </si>
  <si>
    <t>A DIRECCION ADMINISTRATIVA.</t>
  </si>
  <si>
    <t xml:space="preserve">SE DA TRASLADO A LA H. SEÑORA PRESIDENTA DEL CONCEJO DE BOGOTA </t>
  </si>
  <si>
    <t>ER-415892019</t>
  </si>
  <si>
    <t xml:space="preserve">COLABORACION PARA DAR TRAMITE A LOS REQUERIMIENTOS PLANTEADOS EN LAS SOLICITUDES QUE HA ENVIADO, YA QUE SOSTIENE QUE MERECE UNA REVISION OBJETIVA POR PARTE DE LAS ENTIDADES Y AUNQUE LE HA RESPONDIDO QUE EFECTIVAMENTE ES RESIDENCIAL, NO SE REFLEJA EN EL VALOR COBRADO., POR LO QUE SOLICITA SE HAGA EL RESPECTIVO AJUSTE A LA LIQUIDACION PARA EL PAGO DE FACTURAS DEL IMPUESTO PREDIAL.  LO ANTERIOR TENIENDO EN CUENTA LO DESCRITO EN EL DOCUMENTO ADJUNTO.  </t>
  </si>
  <si>
    <t xml:space="preserve">CATASTRO DISTRITAL, SECRETARIA DE HACIENDA, VEEDURIA DISTRITAL PERSONERIA DE BOGOTA </t>
  </si>
  <si>
    <t>H.C. ALVARO ACEVEDO</t>
  </si>
  <si>
    <t>Sector Hacienda</t>
  </si>
  <si>
    <t>ER-03659</t>
  </si>
  <si>
    <t>JOSE ERNESTO GONZALEZ GUERRERO</t>
  </si>
  <si>
    <t xml:space="preserve">RECLAMACION  ANTE LA SECRETARIA DE HACIENDA-FONDO CUENTA CONCEJO DE BOGOTA DE UNA PARTE Y LA FIRMA GENESIS CONSTRUCCION S.A.S, TENIENDO EN CUENTA QUE TENIA FIRMADO CONTRATO INDIVIDUAL DE TRABAJO Y ESTABAN CUMPLIENDO UN HORARIO DE TRABAJO,  A LA VEZ COMENTA EL HECHO DE QUE EXISTE UNA POLIZA DE GARANTIA POR PARTE DEL CONTRATANTE PARA EL CUMPLIMIENTO TANTO DEL CONTRATO COMO DE LOS TRABAJADORES, POR LO QUE SE DEBEN CANCELAR LOS SALARIOS QUE  PRESUNTAMENTE ADEUDAN, YA QUE DURANTE EL TIEMPO DEL CONTRATO NO PERCIBIERON SALARIO ALGUNO, DE ACUERDO CON LO DESCRITO EN EL DOCUMENTO ADJUNTO. </t>
  </si>
  <si>
    <t xml:space="preserve"> SECRETARIA DE HACIEDNA, VEEDURIA DISTRITAL Y MINISTERIO DEL TRABAJO</t>
  </si>
  <si>
    <t>ER-03660</t>
  </si>
  <si>
    <t>CESAR GOMEZ</t>
  </si>
  <si>
    <t>PRESENTA INFORMACION CON RESPECTO A LA CAUSA RAIZ DE LOS NIVELES DE SATURACION DE LA CONTAMINACION EN NUESTRAS CIUDADADES: ENTREGA ´PARA USO DE COMBUSTIBLE SUCIO A NIVERL ISO Y LA DISPOSICION FUERA DE NORMA DE ACEITE USADO COMO COMBUSTIBLE</t>
  </si>
  <si>
    <t>416942019</t>
  </si>
  <si>
    <t>SE ASIGNA COMISION SEGUNDA</t>
  </si>
  <si>
    <t>ER-03661</t>
  </si>
  <si>
    <t>ESPERANZA MARQUEZ MONROY</t>
  </si>
  <si>
    <t xml:space="preserve">DANDO ALCANCE AL CONTROL SOCIAL QUE VIENE ADELANTANDO, POR LO QUE EXIGE UNA ACCION CONCRETA E INMEDIATA POR PARTE DE LA PERSONERIA DE BOGOTA, ASI COMO LA SECRETARIA DEL MEDIO AMBIENTE Y DEMAS ENTIDADES RELACIONADAS EN EL DOCUMENTO ADJUNTO. </t>
  </si>
  <si>
    <t>PERSONERIA DE BOGOTA, SECRETARIA DEL MEDIO AMBIENTE, DEFENSOR DEL CIUDADANO</t>
  </si>
  <si>
    <t>H.C. GLORIA ELSY DIAZ M</t>
  </si>
  <si>
    <t>ER-03662</t>
  </si>
  <si>
    <t>H.C. NANCY PATRICIA MOSQUERA</t>
  </si>
  <si>
    <t>RICARDO TARQUINO</t>
  </si>
  <si>
    <t xml:space="preserve">TENGO LA PETICIÓN 3010192018 REGISTRADA HACE MAS DE 2 MESES Y A LA FECHA SIGO SIN RECIBIR RESPUESTA CONVOCATORIA 431 DE 2016 OPEC 34049 PARTICIPE EN LA CONVOCATORIA RELACIONADA Y QUEDE EN LA LISTA DE ELEGIBLES PERO NO SE DONDE PUEDO HACER SEGUIMIENTO Y A QUE NUMERO O CON QUE PERSONA ME DEBO COMUNICAR </t>
  </si>
  <si>
    <t>427072019</t>
  </si>
  <si>
    <t>DIRECCIÓN ADMINISTRATIVA</t>
  </si>
  <si>
    <t>JEISON SNEIDER TORRES PEREZ</t>
  </si>
  <si>
    <t>1. suministrar la cantidad precisa del sueldo y/o honorarios que ha recibido mensualmente el actual alcalde local de Suba desde el inicio de su gestión en el cargo.  2.  suministrar el organigrama funcional vigente de la Alcaldía Local de Suba que constituye la estructura general de la administración local.  3. suministrar un texto que precise todas las funciones que cumple un alcalde local para la localidad de Suba y que también exponga el nivel de competencia administrativa del mismo resaltando la diferencia con el Alcalde Mayor de Bogotá.  4. Favor suministrar un texto que precise las funciones de cada edil para la localidad de Suba que estén dentro de su competencia lo más detallado posible y que también exponga las diferencias de las mismas con un concejal de Bogotá</t>
  </si>
  <si>
    <t xml:space="preserve">MESA DIRECTIVA   </t>
  </si>
  <si>
    <t>BARRIO MANDALAY OPERARIOS DEL ACUEDUCTO DE BOGOTA, DEJAN ESCOMBROS, BASURAS Y EL HUECO SIN NINGUNA MEDIDA DE CONTECCION, PROTECCION O SEÑALIZACION, FACILITANDO CONTAMINACION DE LAS REDES DE ALCANTARILLADO, EROSION Y ACCIDENTES POR CAIDAS Y POR VEHICULOS.</t>
  </si>
  <si>
    <t>436602019</t>
  </si>
  <si>
    <t>ACUEDUCTO - EAB,  VEEDURIA DISTRITAL</t>
  </si>
  <si>
    <t>ER-03982</t>
  </si>
  <si>
    <t>MARLENY RICO VASQUEZ</t>
  </si>
  <si>
    <t xml:space="preserve">DERECHO DE PETICIONARIO PRESENTADO POR LA PRESIDENTA DE LA JUNTA DE ACCION COMUNAL DEL BARRIO FRANCISCO MIRANDA, EL CUAL FUE PRESENTADO A LA S. DE PLANEACION, CON EL FIN DE QUE SEA REVISADO EL PROYECTO DE ACUERDO DEL POT, POR PRESUNTA VULNERACIÒN DE DERECHOS FUNDAMENTALES COLECTIVO DE LA COMUNIDAD DEL BARRIO.  </t>
  </si>
  <si>
    <t>444172019</t>
  </si>
  <si>
    <t>SE ASIGNA A LA COMISION PRIMERA  PLAN DE ORDENAMIENTO TERRITORIAL</t>
  </si>
  <si>
    <t>El día 26 de febrero de 2019 se dio respuesta a la petición No. 286052019, a través del del oficio 2019EE2656 del 26-02-2019 donde el Concejo de Bogotá da claridad a la inquietud presentada, atendiendo al artículo 14 de la ley 1755 de 2015. La información del CD estará disponible en la Corporación como Edicto Público en la cartelera del primer piso, ya que dentro de la petición no se encontró ninguna dirección de residencia toda vez que fue radicada como ANONIMO, no obstante y viendo la trazabilidad del presente documento se ha respondido al mismo correo electrónico por parte del Concejo de Bogotá</t>
  </si>
  <si>
    <t>382992019</t>
  </si>
  <si>
    <t xml:space="preserve">SOLICITO SE HAGA MANTENIMIENTO AL MONUMENTO DE LA BANDERAS UBICADO EN LA AVENIDA DE LAS AMÉRICAS, ASI COMO LA IZADA DE LA BANDERA EN FECHAS ESPACIALES NACIONALES Y DISTRITALES.  SE DA TRASLADO A LA ALCALDÍA MAYOR, ALCALDIA LOCAL, IDPC, SECRETARIA DE CULTURA.   </t>
  </si>
  <si>
    <t>465062019</t>
  </si>
  <si>
    <t xml:space="preserve">ALCALDÍA MAYOR, ALCALDIA LOCAL, IDPC, SECRETARIA DE CULTURA.   </t>
  </si>
  <si>
    <t>MANTENIMINTO MONUMENTO E IZADA DE BANDERAS</t>
  </si>
  <si>
    <t xml:space="preserve">INFORMA SOBRE EL DAÑO OCASIONADO EN EL ANDEN DE LA CALLE 64 NO 16-A-46,  DONDE PRESUNTAMENTE LA UNIVERSIDAD LIBERTADORES LO ROMPIÓ, ASI COMO LA VÍA Y OTROS Y SOLO REPARARON LA VÍA PERO NO EL ANDEN POR LO QUE LOS VECINOS DEL SECTOR EXIGEN RESPETO POR LOS BIENES COMUNES Y PÚBLICOS.  </t>
  </si>
  <si>
    <t xml:space="preserve"> SECRETARIA DE GOBIERNO CON EL FIN DE SER TRASLADADO A LA SECRETARIA LOCAL,  EL IDU   (UMV), LA DEFENSORIA DEL ESPACIO PUBLICO, </t>
  </si>
  <si>
    <t>IDU NO PERMITE INGRESAR PETICION</t>
  </si>
  <si>
    <t>MEDIO DE ENTRADA DE LA PETICIÓN</t>
  </si>
  <si>
    <t>CANT SDQS</t>
  </si>
  <si>
    <t>BUZON</t>
  </si>
  <si>
    <t>PRESENCIAL</t>
  </si>
  <si>
    <t>REDES SOCIALES</t>
  </si>
  <si>
    <t>TOTAL SDQS</t>
  </si>
  <si>
    <t>CLASIFICACIÓN CONTRALORIA</t>
  </si>
  <si>
    <t>TIPOLOGIA Y PORCENTAGE SDQS FEBRERO  DE 2019</t>
  </si>
  <si>
    <t>%</t>
  </si>
  <si>
    <t>corruopcion</t>
  </si>
  <si>
    <t>dp acceso/otro</t>
  </si>
  <si>
    <t>CORRUPCION</t>
  </si>
  <si>
    <t>dp copias</t>
  </si>
  <si>
    <t>INTERES GENERAL</t>
  </si>
  <si>
    <t>dp consulta</t>
  </si>
  <si>
    <t>INTERES PARTICULAR</t>
  </si>
  <si>
    <t>queja</t>
  </si>
  <si>
    <t>SOLICITUDES DE INFORMACIÓN</t>
  </si>
  <si>
    <t>dp particular</t>
  </si>
  <si>
    <t>sugerencia</t>
  </si>
  <si>
    <t>reclamo</t>
  </si>
  <si>
    <t>dp informacion</t>
  </si>
  <si>
    <t>COPIAS</t>
  </si>
  <si>
    <t>dp general</t>
  </si>
  <si>
    <t>SUGERENCIAS</t>
  </si>
  <si>
    <t xml:space="preserve"> Felicitacion</t>
  </si>
  <si>
    <t>OTROS</t>
  </si>
  <si>
    <t>TOTAL</t>
  </si>
  <si>
    <t>QUEJAS Y RECLAMOS</t>
  </si>
  <si>
    <t>QUEJAS</t>
  </si>
  <si>
    <t>% PART</t>
  </si>
  <si>
    <t>Sector Desarrollo Económico, Industria y Turismo.</t>
  </si>
  <si>
    <t>Sector Mujeres</t>
  </si>
  <si>
    <t>Total general</t>
  </si>
  <si>
    <t xml:space="preserve">LOCALIDADES </t>
  </si>
  <si>
    <t>TOTAL USUARIOS</t>
  </si>
  <si>
    <t>Antonio Nariño</t>
  </si>
  <si>
    <t>La Candelaria</t>
  </si>
  <si>
    <t>Los Mártires</t>
  </si>
  <si>
    <t>Sumapaz</t>
  </si>
  <si>
    <t>Soacha</t>
  </si>
  <si>
    <t>PQRS REPORTADOS POR LAS COMISIONES Y DIRECCIONES QUE NO INGRESARON AL SDQS EN EL MES DE FEBRERO DE 2018</t>
  </si>
  <si>
    <t>TIPO</t>
  </si>
  <si>
    <t>DIRECCIÓN FINANCIERA</t>
  </si>
  <si>
    <t>COMISIÓN DE GOBIERNO</t>
  </si>
  <si>
    <t>COMISIÓN DEL PLAN</t>
  </si>
  <si>
    <t>COMISIÓN DE HACIENDA</t>
  </si>
  <si>
    <t>TOTALES</t>
  </si>
  <si>
    <t>DERECHO DE PETICION</t>
  </si>
  <si>
    <t>DERECHO DE PETICION DE INTERÉS GENERAL</t>
  </si>
  <si>
    <t>DERECHO DE PETICION DE INTERÉS PARTICULAR</t>
  </si>
  <si>
    <t>DERECHO DE PETICIÓN DE INFORMACION</t>
  </si>
  <si>
    <t>DERECHO DE PETICIÓN DE CONSULTA</t>
  </si>
  <si>
    <t>DERECHO DE CONSULTA DE DOCUMENTOS Y EXPEDICION DE COPIAS</t>
  </si>
  <si>
    <t>DERECHO DE PETICIÓN DE ACCESO A LOS DOCUMENTOS PÚBLICOS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</si>
</sst>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_(* #,##0.00_);_(* \(#,##0.00\);_(* &quot;-&quot;??_);_(@_)"/>
  </numFmts>
  <fonts count="17" x14ac:knownFonts="1">
    <font>
      <sz val="10"/>
      <name val="Arial"/>
    </font>
    <font>
      <sz val="7"/>
      <name val="Arial"/>
      <family val="2"/>
    </font>
    <font>
      <b/>
      <sz val="7"/>
      <name val="Arial"/>
      <family val="2"/>
    </font>
    <font>
      <b/>
      <sz val="11"/>
      <color rgb="FF333333"/>
      <name val="Arial"/>
      <family val="2"/>
    </font>
    <font>
      <b/>
      <sz val="7"/>
      <color theme="1"/>
      <name val="Arial"/>
      <family val="2"/>
    </font>
    <font>
      <sz val="11"/>
      <color rgb="FF333333"/>
      <name val="Arial"/>
      <family val="2"/>
    </font>
    <font>
      <sz val="6"/>
      <name val="Arial"/>
      <family val="2"/>
    </font>
    <font>
      <sz val="7"/>
      <color theme="1"/>
      <name val="Arial"/>
      <family val="2"/>
    </font>
    <font>
      <sz val="7"/>
      <color indexed="8"/>
      <name val="Arial"/>
      <family val="2"/>
    </font>
    <font>
      <sz val="10"/>
      <name val="Arial"/>
      <family val="2"/>
    </font>
    <font>
      <sz val="8"/>
      <color rgb="FFFFFFFF"/>
      <name val="Arial"/>
      <family val="2"/>
    </font>
    <font>
      <sz val="8"/>
      <name val="Arial"/>
      <family val="2"/>
    </font>
    <font>
      <sz val="8"/>
      <color rgb="FF000000"/>
      <name val="Arial"/>
      <family val="2"/>
    </font>
    <font>
      <b/>
      <sz val="12"/>
      <color rgb="FF000000"/>
      <name val="Arial"/>
      <family val="2"/>
    </font>
    <font>
      <b/>
      <sz val="8"/>
      <name val="Arial"/>
      <family val="2"/>
    </font>
    <font>
      <b/>
      <sz val="12"/>
      <name val="Arial"/>
      <family val="2"/>
    </font>
    <font>
      <sz val="12"/>
      <name val="Arial"/>
      <family val="2"/>
    </font>
  </fonts>
  <fills count="11">
    <fill>
      <patternFill patternType="none"/>
    </fill>
    <fill>
      <patternFill patternType="gray125"/>
    </fill>
    <fill>
      <patternFill patternType="solid">
        <fgColor indexed="40"/>
        <bgColor indexed="64"/>
      </patternFill>
    </fill>
    <fill>
      <patternFill patternType="solid">
        <fgColor theme="9" tint="0.39997558519241921"/>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indexed="13"/>
        <bgColor indexed="64"/>
      </patternFill>
    </fill>
    <fill>
      <patternFill patternType="solid">
        <fgColor indexed="10"/>
        <bgColor indexed="64"/>
      </patternFill>
    </fill>
    <fill>
      <patternFill patternType="solid">
        <fgColor rgb="FF808080"/>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165" fontId="9" fillId="0" borderId="0" applyFont="0" applyFill="0" applyBorder="0" applyAlignment="0" applyProtection="0"/>
    <xf numFmtId="9" fontId="9" fillId="0" borderId="0" applyFont="0" applyFill="0" applyBorder="0" applyAlignment="0" applyProtection="0"/>
  </cellStyleXfs>
  <cellXfs count="191">
    <xf numFmtId="0" fontId="0" fillId="0" borderId="0" xfId="0"/>
    <xf numFmtId="0" fontId="1" fillId="0" borderId="1"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xf numFmtId="0" fontId="1" fillId="0" borderId="6"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 xfId="0" applyFont="1" applyBorder="1" applyAlignment="1">
      <alignment horizontal="center"/>
    </xf>
    <xf numFmtId="0" fontId="1" fillId="0" borderId="13" xfId="0" applyFont="1" applyBorder="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1" fillId="0" borderId="24" xfId="0" applyFont="1" applyBorder="1" applyAlignment="1">
      <alignment horizontal="center" vertical="center"/>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textRotation="255" wrapText="1"/>
    </xf>
    <xf numFmtId="0" fontId="2" fillId="2" borderId="28"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3" fillId="3" borderId="0" xfId="0" applyFont="1" applyFill="1" applyAlignment="1">
      <alignment horizontal="center" vertical="center" wrapText="1"/>
    </xf>
    <xf numFmtId="0" fontId="1" fillId="4" borderId="30" xfId="0" applyNumberFormat="1" applyFont="1" applyFill="1" applyBorder="1" applyAlignment="1">
      <alignment horizontal="center" vertical="center" wrapText="1"/>
    </xf>
    <xf numFmtId="14" fontId="1" fillId="5" borderId="30" xfId="0" applyNumberFormat="1" applyFont="1" applyFill="1" applyBorder="1" applyAlignment="1">
      <alignment horizontal="center" vertical="center" wrapText="1"/>
    </xf>
    <xf numFmtId="0" fontId="1" fillId="5" borderId="30" xfId="0" applyNumberFormat="1" applyFont="1" applyFill="1" applyBorder="1" applyAlignment="1">
      <alignment horizontal="center" vertical="center" wrapText="1"/>
    </xf>
    <xf numFmtId="0" fontId="1" fillId="5" borderId="30" xfId="0" applyFont="1" applyFill="1" applyBorder="1" applyAlignment="1">
      <alignment vertical="center" wrapText="1"/>
    </xf>
    <xf numFmtId="17" fontId="1" fillId="5" borderId="30" xfId="0" applyNumberFormat="1" applyFont="1" applyFill="1" applyBorder="1" applyAlignment="1">
      <alignment horizontal="center" vertical="center" wrapText="1"/>
    </xf>
    <xf numFmtId="0" fontId="1" fillId="5" borderId="30" xfId="0" applyFont="1" applyFill="1" applyBorder="1"/>
    <xf numFmtId="0" fontId="1" fillId="5" borderId="30" xfId="0" applyFont="1" applyFill="1" applyBorder="1" applyAlignment="1">
      <alignment horizontal="center" vertical="center" wrapText="1"/>
    </xf>
    <xf numFmtId="1" fontId="4" fillId="6" borderId="30" xfId="0" applyNumberFormat="1" applyFont="1" applyFill="1" applyBorder="1" applyAlignment="1">
      <alignment horizontal="center" vertical="center" wrapText="1"/>
    </xf>
    <xf numFmtId="0" fontId="1" fillId="5" borderId="30" xfId="0" applyFont="1" applyFill="1" applyBorder="1" applyAlignment="1">
      <alignment horizontal="center" vertical="center"/>
    </xf>
    <xf numFmtId="17" fontId="1" fillId="4" borderId="30" xfId="0" applyNumberFormat="1" applyFont="1" applyFill="1" applyBorder="1" applyAlignment="1">
      <alignment horizontal="center" vertical="center" wrapText="1"/>
    </xf>
    <xf numFmtId="0" fontId="1" fillId="4" borderId="0" xfId="0" applyFont="1" applyFill="1"/>
    <xf numFmtId="0" fontId="5" fillId="0" borderId="0" xfId="0" applyFont="1" applyAlignment="1">
      <alignment horizontal="left" vertical="center" wrapText="1" indent="1"/>
    </xf>
    <xf numFmtId="164" fontId="1" fillId="5" borderId="31" xfId="0" applyNumberFormat="1" applyFont="1" applyFill="1" applyBorder="1" applyAlignment="1">
      <alignment horizontal="center" vertical="center" wrapText="1"/>
    </xf>
    <xf numFmtId="16" fontId="1" fillId="0" borderId="32" xfId="0" applyNumberFormat="1" applyFont="1" applyFill="1" applyBorder="1" applyAlignment="1">
      <alignment horizontal="center" vertical="center" wrapText="1"/>
    </xf>
    <xf numFmtId="14" fontId="1" fillId="4" borderId="31" xfId="0" applyNumberFormat="1" applyFont="1" applyFill="1" applyBorder="1" applyAlignment="1">
      <alignment horizontal="center" vertical="center" wrapText="1"/>
    </xf>
    <xf numFmtId="17" fontId="1" fillId="4" borderId="31" xfId="0" applyNumberFormat="1" applyFont="1" applyFill="1" applyBorder="1" applyAlignment="1">
      <alignment horizontal="center" vertical="center" wrapText="1"/>
    </xf>
    <xf numFmtId="0" fontId="4" fillId="5" borderId="30" xfId="0" applyFont="1" applyFill="1" applyBorder="1" applyAlignment="1">
      <alignment horizontal="center" vertical="center" wrapText="1"/>
    </xf>
    <xf numFmtId="17" fontId="2" fillId="5" borderId="30" xfId="0" applyNumberFormat="1" applyFont="1" applyFill="1" applyBorder="1" applyAlignment="1">
      <alignment horizontal="center" vertical="center" wrapText="1"/>
    </xf>
    <xf numFmtId="0" fontId="4" fillId="6" borderId="33" xfId="0" applyFont="1" applyFill="1" applyBorder="1" applyAlignment="1">
      <alignment horizontal="center" vertical="center" wrapText="1"/>
    </xf>
    <xf numFmtId="17" fontId="1" fillId="4" borderId="33" xfId="0" applyNumberFormat="1" applyFont="1" applyFill="1" applyBorder="1" applyAlignment="1">
      <alignment horizontal="center" vertical="center" wrapText="1"/>
    </xf>
    <xf numFmtId="49" fontId="4" fillId="6" borderId="30" xfId="0" applyNumberFormat="1"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0" xfId="0" applyFont="1" applyFill="1" applyBorder="1" applyAlignment="1">
      <alignment horizontal="center" vertical="center" wrapText="1"/>
    </xf>
    <xf numFmtId="17" fontId="1" fillId="4" borderId="34" xfId="0" applyNumberFormat="1" applyFont="1" applyFill="1" applyBorder="1" applyAlignment="1">
      <alignment horizontal="center" vertical="center" wrapText="1"/>
    </xf>
    <xf numFmtId="0" fontId="1" fillId="5" borderId="0" xfId="0" applyFont="1" applyFill="1" applyBorder="1"/>
    <xf numFmtId="0" fontId="5" fillId="5" borderId="0" xfId="0" applyFont="1" applyFill="1" applyBorder="1" applyAlignment="1">
      <alignment horizontal="left" vertical="center" wrapText="1" indent="1"/>
    </xf>
    <xf numFmtId="0" fontId="1" fillId="0" borderId="32" xfId="0" applyNumberFormat="1" applyFont="1" applyFill="1" applyBorder="1" applyAlignment="1">
      <alignment horizontal="center" vertical="center" wrapText="1"/>
    </xf>
    <xf numFmtId="0" fontId="4" fillId="6" borderId="31"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6" fillId="5" borderId="30" xfId="0" applyFont="1" applyFill="1" applyBorder="1" applyAlignment="1">
      <alignment horizontal="center" vertical="center" wrapText="1"/>
    </xf>
    <xf numFmtId="1" fontId="7" fillId="5" borderId="30" xfId="0" applyNumberFormat="1" applyFont="1" applyFill="1" applyBorder="1" applyAlignment="1">
      <alignment horizontal="center" vertical="center" wrapText="1"/>
    </xf>
    <xf numFmtId="0" fontId="4" fillId="5" borderId="31" xfId="0" applyFont="1" applyFill="1" applyBorder="1" applyAlignment="1">
      <alignment horizontal="center" vertical="center" wrapText="1"/>
    </xf>
    <xf numFmtId="0" fontId="5" fillId="0" borderId="0" xfId="0" applyFont="1"/>
    <xf numFmtId="17" fontId="1" fillId="5" borderId="0" xfId="0" applyNumberFormat="1" applyFont="1" applyFill="1" applyBorder="1" applyAlignment="1">
      <alignment horizontal="center" vertical="center" wrapText="1"/>
    </xf>
    <xf numFmtId="17" fontId="1" fillId="5" borderId="31" xfId="0" applyNumberFormat="1" applyFont="1" applyFill="1" applyBorder="1" applyAlignment="1">
      <alignment horizontal="center" vertical="center" wrapText="1"/>
    </xf>
    <xf numFmtId="0" fontId="1" fillId="5" borderId="31" xfId="0" applyFont="1" applyFill="1" applyBorder="1" applyAlignment="1">
      <alignment horizontal="center" vertical="center" wrapText="1"/>
    </xf>
    <xf numFmtId="0" fontId="7" fillId="5" borderId="30" xfId="0" applyFont="1" applyFill="1" applyBorder="1" applyAlignment="1">
      <alignment horizontal="center" vertical="center" wrapText="1"/>
    </xf>
    <xf numFmtId="14" fontId="1" fillId="5" borderId="31" xfId="0" applyNumberFormat="1" applyFont="1" applyFill="1" applyBorder="1" applyAlignment="1">
      <alignment horizontal="center" vertical="center" wrapText="1"/>
    </xf>
    <xf numFmtId="0" fontId="2" fillId="5" borderId="30" xfId="0" applyFont="1" applyFill="1" applyBorder="1"/>
    <xf numFmtId="0" fontId="1" fillId="4" borderId="0" xfId="0" applyFont="1" applyFill="1" applyAlignment="1">
      <alignment vertical="center" wrapText="1"/>
    </xf>
    <xf numFmtId="0" fontId="7" fillId="5" borderId="30" xfId="0" applyFont="1" applyFill="1" applyBorder="1" applyAlignment="1">
      <alignment horizontal="center" vertical="center"/>
    </xf>
    <xf numFmtId="0" fontId="1" fillId="7" borderId="30" xfId="0" applyFont="1" applyFill="1" applyBorder="1" applyAlignment="1">
      <alignment horizontal="center" vertical="center"/>
    </xf>
    <xf numFmtId="0" fontId="1" fillId="7" borderId="0" xfId="0" applyFont="1" applyFill="1" applyAlignment="1">
      <alignment vertical="center" wrapText="1"/>
    </xf>
    <xf numFmtId="0" fontId="1" fillId="0" borderId="30" xfId="0" applyFont="1" applyBorder="1" applyAlignment="1">
      <alignment horizontal="center" vertical="center" wrapText="1"/>
    </xf>
    <xf numFmtId="0" fontId="2" fillId="8" borderId="30" xfId="0" applyNumberFormat="1" applyFont="1" applyFill="1" applyBorder="1" applyAlignment="1">
      <alignment horizontal="center" vertical="center" wrapText="1"/>
    </xf>
    <xf numFmtId="17" fontId="1" fillId="0" borderId="30" xfId="0" applyNumberFormat="1" applyFont="1" applyBorder="1" applyAlignment="1">
      <alignment horizontal="center" vertical="center" wrapText="1"/>
    </xf>
    <xf numFmtId="0" fontId="2" fillId="8" borderId="30" xfId="0" applyFont="1" applyFill="1" applyBorder="1" applyAlignment="1">
      <alignment horizontal="center" vertical="center" wrapText="1"/>
    </xf>
    <xf numFmtId="0" fontId="2" fillId="4" borderId="20" xfId="0" applyNumberFormat="1" applyFont="1" applyFill="1" applyBorder="1" applyAlignment="1">
      <alignment horizontal="left" vertical="center" wrapText="1"/>
    </xf>
    <xf numFmtId="0" fontId="2" fillId="4" borderId="21" xfId="0" applyNumberFormat="1" applyFont="1" applyFill="1" applyBorder="1" applyAlignment="1">
      <alignment horizontal="left" vertical="center" wrapText="1"/>
    </xf>
    <xf numFmtId="0" fontId="2" fillId="4" borderId="21" xfId="0" applyNumberFormat="1" applyFont="1" applyFill="1" applyBorder="1" applyAlignment="1">
      <alignment vertical="center" wrapText="1"/>
    </xf>
    <xf numFmtId="0" fontId="2" fillId="4" borderId="22" xfId="0" applyNumberFormat="1" applyFont="1" applyFill="1" applyBorder="1" applyAlignment="1">
      <alignment vertical="center" wrapText="1"/>
    </xf>
    <xf numFmtId="0" fontId="2" fillId="4" borderId="0" xfId="0" applyNumberFormat="1" applyFont="1" applyFill="1" applyBorder="1" applyAlignment="1">
      <alignment vertical="center" wrapText="1"/>
    </xf>
    <xf numFmtId="0" fontId="1" fillId="4" borderId="0" xfId="0" applyFont="1" applyFill="1" applyAlignment="1">
      <alignment horizontal="center" vertical="center"/>
    </xf>
    <xf numFmtId="0" fontId="2" fillId="4" borderId="0" xfId="0" applyNumberFormat="1" applyFont="1" applyFill="1" applyBorder="1" applyAlignment="1">
      <alignment horizontal="center" vertical="center" wrapText="1"/>
    </xf>
    <xf numFmtId="17" fontId="1" fillId="4" borderId="0" xfId="0" applyNumberFormat="1" applyFont="1" applyFill="1" applyBorder="1" applyAlignment="1">
      <alignment horizontal="center" vertical="center" wrapText="1"/>
    </xf>
    <xf numFmtId="0" fontId="2" fillId="4"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2" fillId="5" borderId="0" xfId="0" applyNumberFormat="1" applyFont="1" applyFill="1" applyBorder="1" applyAlignment="1">
      <alignment horizontal="center" vertical="center" wrapText="1"/>
    </xf>
    <xf numFmtId="0" fontId="2" fillId="5" borderId="0" xfId="0" applyFont="1" applyFill="1" applyBorder="1" applyAlignment="1">
      <alignment vertical="center" wrapText="1"/>
    </xf>
    <xf numFmtId="0" fontId="2" fillId="0" borderId="5" xfId="0" applyFont="1" applyBorder="1" applyAlignment="1">
      <alignment horizontal="center" vertical="center" wrapText="1"/>
    </xf>
    <xf numFmtId="0" fontId="2" fillId="7" borderId="20" xfId="0" applyFont="1" applyFill="1" applyBorder="1" applyAlignment="1">
      <alignment horizontal="center" vertical="center" wrapText="1"/>
    </xf>
    <xf numFmtId="0" fontId="2" fillId="7" borderId="22" xfId="0" applyFont="1" applyFill="1" applyBorder="1" applyAlignment="1">
      <alignment vertical="center" wrapText="1"/>
    </xf>
    <xf numFmtId="0" fontId="2" fillId="0" borderId="16" xfId="0" applyFont="1" applyBorder="1" applyAlignment="1">
      <alignment horizontal="center" vertical="center" wrapText="1"/>
    </xf>
    <xf numFmtId="0" fontId="1" fillId="4" borderId="0" xfId="0" applyFont="1" applyFill="1" applyBorder="1"/>
    <xf numFmtId="0" fontId="1" fillId="4" borderId="0" xfId="0" applyFont="1" applyFill="1" applyBorder="1" applyAlignment="1">
      <alignment horizontal="center" vertical="center"/>
    </xf>
    <xf numFmtId="0" fontId="2" fillId="0" borderId="28" xfId="0" applyFont="1" applyBorder="1" applyAlignment="1">
      <alignment horizontal="center" vertical="center"/>
    </xf>
    <xf numFmtId="0" fontId="2" fillId="5" borderId="0" xfId="0" applyFont="1" applyFill="1" applyBorder="1" applyAlignment="1">
      <alignment horizontal="center" vertical="center" wrapText="1"/>
    </xf>
    <xf numFmtId="0" fontId="8" fillId="5" borderId="0" xfId="0" applyFont="1" applyFill="1" applyBorder="1" applyAlignment="1" applyProtection="1">
      <alignment horizontal="justify" vertical="center" wrapText="1"/>
      <protection locked="0"/>
    </xf>
    <xf numFmtId="0" fontId="2" fillId="0" borderId="0" xfId="0" applyFont="1" applyAlignment="1">
      <alignment horizontal="left"/>
    </xf>
    <xf numFmtId="0" fontId="1" fillId="0" borderId="0" xfId="0" applyFont="1" applyAlignment="1">
      <alignment horizontal="center" vertical="center"/>
    </xf>
    <xf numFmtId="0" fontId="2" fillId="7" borderId="27" xfId="0" applyFont="1" applyFill="1" applyBorder="1" applyAlignment="1">
      <alignment horizontal="center" vertical="center"/>
    </xf>
    <xf numFmtId="0" fontId="2" fillId="5" borderId="0" xfId="0" applyFont="1" applyFill="1" applyBorder="1" applyAlignment="1">
      <alignment horizontal="center" vertical="center"/>
    </xf>
    <xf numFmtId="0" fontId="2" fillId="4" borderId="0" xfId="0" applyFont="1" applyFill="1" applyBorder="1"/>
    <xf numFmtId="0" fontId="2" fillId="4" borderId="0" xfId="0" applyFont="1" applyFill="1" applyBorder="1" applyAlignment="1">
      <alignment horizontal="center"/>
    </xf>
    <xf numFmtId="0" fontId="2" fillId="5" borderId="0" xfId="0" applyFont="1" applyFill="1" applyBorder="1"/>
    <xf numFmtId="0" fontId="2" fillId="0" borderId="10" xfId="0" applyFont="1" applyBorder="1" applyAlignment="1">
      <alignment horizontal="center" vertical="center" wrapText="1"/>
    </xf>
    <xf numFmtId="0" fontId="2" fillId="0" borderId="35" xfId="0" applyFont="1" applyBorder="1" applyAlignment="1">
      <alignment horizontal="center" vertical="center" wrapText="1"/>
    </xf>
    <xf numFmtId="0" fontId="2" fillId="7" borderId="1"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30" xfId="0" applyFont="1" applyFill="1" applyBorder="1" applyAlignment="1">
      <alignment horizontal="center" vertical="center" wrapText="1"/>
    </xf>
    <xf numFmtId="0" fontId="1" fillId="0" borderId="36" xfId="0" applyFont="1" applyBorder="1"/>
    <xf numFmtId="0" fontId="1" fillId="0" borderId="37" xfId="0" applyFont="1" applyBorder="1" applyAlignment="1">
      <alignment horizontal="center" vertical="center"/>
    </xf>
    <xf numFmtId="9" fontId="1" fillId="0" borderId="38" xfId="2" applyNumberFormat="1" applyFont="1" applyBorder="1" applyAlignment="1">
      <alignment horizontal="center" vertical="center"/>
    </xf>
    <xf numFmtId="0" fontId="1" fillId="5" borderId="39" xfId="0" applyFont="1" applyFill="1" applyBorder="1"/>
    <xf numFmtId="0" fontId="2" fillId="8" borderId="30" xfId="0" applyFont="1" applyFill="1" applyBorder="1" applyAlignment="1">
      <alignment horizontal="center" vertical="center"/>
    </xf>
    <xf numFmtId="0" fontId="1" fillId="0" borderId="40" xfId="0" applyFont="1" applyBorder="1"/>
    <xf numFmtId="0" fontId="1" fillId="0" borderId="41" xfId="0" applyFont="1" applyBorder="1" applyAlignment="1">
      <alignment horizontal="center" vertical="center"/>
    </xf>
    <xf numFmtId="9" fontId="1" fillId="0" borderId="42" xfId="2" applyNumberFormat="1" applyFont="1" applyBorder="1" applyAlignment="1">
      <alignment horizontal="center" vertical="center"/>
    </xf>
    <xf numFmtId="0" fontId="1" fillId="8" borderId="30" xfId="0" applyFont="1" applyFill="1" applyBorder="1" applyAlignment="1">
      <alignment horizontal="center" vertical="center"/>
    </xf>
    <xf numFmtId="0" fontId="1" fillId="5" borderId="0" xfId="0" applyFont="1" applyFill="1"/>
    <xf numFmtId="0" fontId="1" fillId="0" borderId="40" xfId="0" applyFont="1" applyBorder="1" applyAlignment="1">
      <alignment horizontal="left" vertical="center" wrapText="1"/>
    </xf>
    <xf numFmtId="0" fontId="1" fillId="0" borderId="41" xfId="0" applyFont="1" applyBorder="1" applyAlignment="1">
      <alignment horizontal="center"/>
    </xf>
    <xf numFmtId="0" fontId="2" fillId="0" borderId="0" xfId="0" applyFont="1" applyAlignment="1">
      <alignment horizontal="center"/>
    </xf>
    <xf numFmtId="0" fontId="1" fillId="0" borderId="43" xfId="0" applyFont="1" applyBorder="1"/>
    <xf numFmtId="0" fontId="1" fillId="0" borderId="44" xfId="0" applyFont="1" applyBorder="1" applyAlignment="1">
      <alignment horizontal="center"/>
    </xf>
    <xf numFmtId="9" fontId="1" fillId="0" borderId="45" xfId="0" applyNumberFormat="1" applyFont="1" applyBorder="1" applyAlignment="1">
      <alignment horizontal="center" vertical="center"/>
    </xf>
    <xf numFmtId="0" fontId="2" fillId="8" borderId="20" xfId="0" applyFont="1" applyFill="1" applyBorder="1" applyAlignment="1">
      <alignment horizontal="center"/>
    </xf>
    <xf numFmtId="0" fontId="2" fillId="8" borderId="22" xfId="0" applyFont="1" applyFill="1" applyBorder="1" applyAlignment="1">
      <alignment horizontal="center"/>
    </xf>
    <xf numFmtId="0" fontId="1" fillId="9" borderId="20" xfId="0" applyFont="1" applyFill="1" applyBorder="1" applyAlignment="1">
      <alignment horizontal="center"/>
    </xf>
    <xf numFmtId="0" fontId="2" fillId="9" borderId="27" xfId="0" applyFont="1" applyFill="1" applyBorder="1" applyAlignment="1">
      <alignment horizontal="center" vertical="center"/>
    </xf>
    <xf numFmtId="0" fontId="1" fillId="5" borderId="20" xfId="0" applyFont="1" applyFill="1" applyBorder="1" applyAlignment="1">
      <alignment horizontal="center"/>
    </xf>
    <xf numFmtId="0" fontId="2" fillId="5" borderId="27" xfId="0" applyFont="1" applyFill="1" applyBorder="1" applyAlignment="1">
      <alignment horizontal="center" vertical="center"/>
    </xf>
    <xf numFmtId="0" fontId="10" fillId="10" borderId="1" xfId="0" applyFont="1" applyFill="1" applyBorder="1" applyAlignment="1" applyProtection="1">
      <alignment horizontal="center" vertical="center" wrapText="1"/>
      <protection locked="0"/>
    </xf>
    <xf numFmtId="0" fontId="10" fillId="10" borderId="27" xfId="0" applyFont="1" applyFill="1" applyBorder="1" applyAlignment="1" applyProtection="1">
      <alignment horizontal="center" vertical="center" wrapText="1"/>
      <protection locked="0"/>
    </xf>
    <xf numFmtId="0" fontId="10" fillId="10" borderId="27" xfId="0" applyFont="1" applyFill="1" applyBorder="1" applyAlignment="1" applyProtection="1">
      <alignment horizontal="center" vertical="center"/>
      <protection locked="0"/>
    </xf>
    <xf numFmtId="0" fontId="11" fillId="0" borderId="37" xfId="0" applyFont="1" applyBorder="1" applyAlignment="1" applyProtection="1">
      <alignment horizontal="left" vertical="center" wrapText="1" indent="1"/>
      <protection locked="0"/>
    </xf>
    <xf numFmtId="0" fontId="12" fillId="0" borderId="32" xfId="0" applyFont="1" applyBorder="1" applyAlignment="1" applyProtection="1">
      <alignment horizontal="center" vertical="center"/>
      <protection locked="0"/>
    </xf>
    <xf numFmtId="9" fontId="12" fillId="0" borderId="46" xfId="0" applyNumberFormat="1" applyFont="1" applyBorder="1" applyAlignment="1" applyProtection="1">
      <alignment horizontal="center" vertical="center"/>
      <protection locked="0"/>
    </xf>
    <xf numFmtId="0" fontId="11" fillId="0" borderId="41" xfId="0" applyFont="1" applyBorder="1" applyAlignment="1" applyProtection="1">
      <alignment horizontal="left" vertical="center" wrapText="1" indent="1"/>
      <protection locked="0"/>
    </xf>
    <xf numFmtId="0" fontId="13" fillId="0" borderId="28"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9" fontId="13" fillId="0" borderId="26" xfId="0" applyNumberFormat="1" applyFont="1" applyBorder="1" applyAlignment="1" applyProtection="1">
      <alignment horizontal="center" vertical="center"/>
      <protection locked="0"/>
    </xf>
    <xf numFmtId="0" fontId="14" fillId="0" borderId="27" xfId="0" applyFont="1" applyBorder="1" applyAlignment="1">
      <alignment horizontal="center" vertical="center"/>
    </xf>
    <xf numFmtId="0" fontId="14" fillId="0" borderId="22" xfId="0" applyFont="1" applyBorder="1" applyAlignment="1">
      <alignment horizontal="center" vertical="center" wrapText="1"/>
    </xf>
    <xf numFmtId="0" fontId="14" fillId="0" borderId="27" xfId="0" applyFont="1" applyBorder="1" applyAlignment="1">
      <alignment horizontal="center" vertical="center" wrapText="1"/>
    </xf>
    <xf numFmtId="0" fontId="11" fillId="0" borderId="47" xfId="0" applyFont="1" applyBorder="1"/>
    <xf numFmtId="0" fontId="11" fillId="0" borderId="9" xfId="0" applyFont="1" applyBorder="1" applyAlignment="1">
      <alignment horizontal="center" vertical="center"/>
    </xf>
    <xf numFmtId="9" fontId="11" fillId="0" borderId="47" xfId="0" applyNumberFormat="1" applyFont="1" applyBorder="1" applyAlignment="1">
      <alignment horizontal="center" vertical="center"/>
    </xf>
    <xf numFmtId="0" fontId="11" fillId="0" borderId="41" xfId="0" applyFont="1" applyBorder="1"/>
    <xf numFmtId="0" fontId="11" fillId="0" borderId="48" xfId="0" applyFont="1" applyBorder="1"/>
    <xf numFmtId="0" fontId="11" fillId="0" borderId="27" xfId="0" applyFont="1" applyBorder="1"/>
    <xf numFmtId="0" fontId="14" fillId="0" borderId="22" xfId="0" applyFont="1" applyBorder="1" applyAlignment="1">
      <alignment horizontal="center" vertical="center"/>
    </xf>
    <xf numFmtId="9" fontId="14" fillId="0" borderId="27" xfId="0" applyNumberFormat="1" applyFont="1" applyBorder="1" applyAlignment="1">
      <alignment horizontal="center" vertical="center" wrapText="1"/>
    </xf>
    <xf numFmtId="165" fontId="1" fillId="0" borderId="0" xfId="1" applyFont="1"/>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6" xfId="0" applyFont="1" applyBorder="1" applyAlignment="1">
      <alignment horizontal="center" vertical="center" wrapText="1"/>
    </xf>
    <xf numFmtId="0" fontId="15" fillId="7" borderId="49" xfId="0" applyFont="1" applyFill="1" applyBorder="1" applyAlignment="1">
      <alignment horizontal="center" vertical="center" wrapText="1"/>
    </xf>
    <xf numFmtId="0" fontId="15" fillId="7" borderId="33" xfId="0" applyFont="1" applyFill="1" applyBorder="1" applyAlignment="1">
      <alignment horizontal="center" vertical="center" wrapText="1"/>
    </xf>
    <xf numFmtId="0" fontId="15" fillId="7" borderId="50" xfId="0" applyFont="1" applyFill="1" applyBorder="1" applyAlignment="1">
      <alignment horizontal="center" vertical="center" wrapText="1"/>
    </xf>
    <xf numFmtId="0" fontId="16" fillId="0" borderId="51" xfId="0" applyFont="1" applyBorder="1" applyAlignment="1">
      <alignment wrapText="1"/>
    </xf>
    <xf numFmtId="0" fontId="16" fillId="0" borderId="30" xfId="0" applyFont="1" applyBorder="1" applyAlignment="1">
      <alignment horizontal="center" vertical="center"/>
    </xf>
    <xf numFmtId="0" fontId="16" fillId="0" borderId="46" xfId="0" applyFont="1" applyBorder="1" applyAlignment="1">
      <alignment horizontal="center" vertical="center"/>
    </xf>
    <xf numFmtId="0" fontId="16" fillId="0" borderId="52" xfId="0" applyFont="1" applyBorder="1" applyAlignment="1">
      <alignment wrapText="1"/>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15" fillId="7" borderId="31" xfId="0" applyFont="1" applyFill="1" applyBorder="1" applyAlignment="1">
      <alignment wrapText="1"/>
    </xf>
    <xf numFmtId="0" fontId="15" fillId="7" borderId="31" xfId="0"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s-CO"/>
              <a:t>TIPOLOGIA Y PORCENTAGE SDQS FEBRERO  DE 2019</a:t>
            </a:r>
          </a:p>
        </c:rich>
      </c:tx>
      <c:layout>
        <c:manualLayout>
          <c:xMode val="edge"/>
          <c:yMode val="edge"/>
          <c:x val="0.11533573067146134"/>
          <c:y val="3.1383115025313782E-2"/>
        </c:manualLayout>
      </c:layout>
      <c:overlay val="0"/>
      <c:spPr>
        <a:noFill/>
        <a:ln w="25400">
          <a:noFill/>
        </a:ln>
      </c:spPr>
    </c:title>
    <c:autoTitleDeleted val="0"/>
    <c:plotArea>
      <c:layout/>
      <c:barChart>
        <c:barDir val="col"/>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'FEBRERO 2019'!$D$8:$N$8</c:f>
              <c:strCache>
                <c:ptCount val="11"/>
                <c:pt idx="0">
                  <c:v>CONSULTA</c:v>
                </c:pt>
                <c:pt idx="1">
                  <c:v>DENUNCIA POR ACTOS DE CORRUPCION</c:v>
                </c:pt>
                <c:pt idx="2">
                  <c:v>D.P DE INTERES GENERAL</c:v>
                </c:pt>
                <c:pt idx="3">
                  <c:v>D.P. DE INTERES PARTICULAR</c:v>
                </c:pt>
                <c:pt idx="4">
                  <c:v>FELICITACION</c:v>
                </c:pt>
                <c:pt idx="5">
                  <c:v>QUEJA</c:v>
                </c:pt>
                <c:pt idx="6">
                  <c:v>RECLAMO</c:v>
                </c:pt>
                <c:pt idx="7">
                  <c:v>SOLICITUD DE COPIA</c:v>
                </c:pt>
                <c:pt idx="8">
                  <c:v>SOLICITUD DE INFORMACION</c:v>
                </c:pt>
                <c:pt idx="9">
                  <c:v>SUGERENCIA</c:v>
                </c:pt>
                <c:pt idx="10">
                  <c:v>OTRO</c:v>
                </c:pt>
              </c:strCache>
            </c:strRef>
          </c:cat>
          <c:val>
            <c:numRef>
              <c:f>'FEBRERO 2019'!$D$72:$N$72</c:f>
              <c:numCache>
                <c:formatCode>General</c:formatCode>
                <c:ptCount val="11"/>
                <c:pt idx="0">
                  <c:v>1</c:v>
                </c:pt>
                <c:pt idx="1">
                  <c:v>0</c:v>
                </c:pt>
                <c:pt idx="2">
                  <c:v>22</c:v>
                </c:pt>
                <c:pt idx="3">
                  <c:v>18</c:v>
                </c:pt>
                <c:pt idx="4">
                  <c:v>0</c:v>
                </c:pt>
                <c:pt idx="5">
                  <c:v>3</c:v>
                </c:pt>
                <c:pt idx="6">
                  <c:v>4</c:v>
                </c:pt>
                <c:pt idx="7">
                  <c:v>4</c:v>
                </c:pt>
                <c:pt idx="8">
                  <c:v>7</c:v>
                </c:pt>
                <c:pt idx="9">
                  <c:v>0</c:v>
                </c:pt>
                <c:pt idx="10">
                  <c:v>3</c:v>
                </c:pt>
              </c:numCache>
            </c:numRef>
          </c:val>
        </c:ser>
        <c:dLbls>
          <c:showLegendKey val="0"/>
          <c:showVal val="0"/>
          <c:showCatName val="0"/>
          <c:showSerName val="0"/>
          <c:showPercent val="0"/>
          <c:showBubbleSize val="0"/>
        </c:dLbls>
        <c:gapWidth val="150"/>
        <c:axId val="1294689744"/>
        <c:axId val="1294682128"/>
      </c:barChart>
      <c:catAx>
        <c:axId val="1294689744"/>
        <c:scaling>
          <c:orientation val="minMax"/>
        </c:scaling>
        <c:delete val="0"/>
        <c:axPos val="b"/>
        <c:numFmt formatCode="General" sourceLinked="1"/>
        <c:majorTickMark val="out"/>
        <c:minorTickMark val="none"/>
        <c:tickLblPos val="nextTo"/>
        <c:txPr>
          <a:bodyPr rot="0" vert="horz"/>
          <a:lstStyle/>
          <a:p>
            <a:pPr>
              <a:defRPr sz="600" b="1" i="0" u="none" strike="noStrike" baseline="0">
                <a:solidFill>
                  <a:srgbClr val="000000"/>
                </a:solidFill>
                <a:latin typeface="Calibri"/>
                <a:ea typeface="Calibri"/>
                <a:cs typeface="Calibri"/>
              </a:defRPr>
            </a:pPr>
            <a:endParaRPr lang="es-CO"/>
          </a:p>
        </c:txPr>
        <c:crossAx val="1294682128"/>
        <c:crosses val="autoZero"/>
        <c:auto val="1"/>
        <c:lblAlgn val="ctr"/>
        <c:lblOffset val="100"/>
        <c:noMultiLvlLbl val="0"/>
      </c:catAx>
      <c:valAx>
        <c:axId val="129468212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9468974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dPt>
            <c:idx val="10"/>
            <c:bubble3D val="0"/>
            <c:spPr>
              <a:solidFill>
                <a:schemeClr val="accent5">
                  <a:lumMod val="60000"/>
                </a:schemeClr>
              </a:solidFill>
              <a:ln w="19050">
                <a:solidFill>
                  <a:schemeClr val="lt1"/>
                </a:solidFill>
              </a:ln>
              <a:effectLst/>
            </c:spPr>
          </c:dPt>
          <c:dLbls>
            <c:dLbl>
              <c:idx val="1"/>
              <c:layout>
                <c:manualLayout>
                  <c:x val="9.0636133198027075E-2"/>
                  <c:y val="4.7320134472588191E-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CO"/>
                </a:p>
              </c:txPr>
              <c:dLblPos val="bestFit"/>
              <c:showLegendKey val="0"/>
              <c:showVal val="1"/>
              <c:showCatName val="1"/>
              <c:showSerName val="0"/>
              <c:showPercent val="0"/>
              <c:showBubbleSize val="0"/>
              <c:extLst>
                <c:ext xmlns:c15="http://schemas.microsoft.com/office/drawing/2012/chart" uri="{CE6537A1-D6FC-4f65-9D91-7224C49458BB}"/>
              </c:extLst>
            </c:dLbl>
            <c:dLbl>
              <c:idx val="3"/>
              <c:layout>
                <c:manualLayout>
                  <c:x val="1.6425471721686829E-2"/>
                  <c:y val="2.0012569619482719E-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CO"/>
                </a:p>
              </c:txPr>
              <c:dLblPos val="bestFit"/>
              <c:showLegendKey val="0"/>
              <c:showVal val="1"/>
              <c:showCatName val="1"/>
              <c:showSerName val="0"/>
              <c:showPercent val="0"/>
              <c:showBubbleSize val="0"/>
              <c:extLst>
                <c:ext xmlns:c15="http://schemas.microsoft.com/office/drawing/2012/chart" uri="{CE6537A1-D6FC-4f65-9D91-7224C49458BB}"/>
              </c:extLst>
            </c:dLbl>
            <c:dLbl>
              <c:idx val="4"/>
              <c:layout>
                <c:manualLayout>
                  <c:x val="2.7868364453100505E-2"/>
                  <c:y val="0.20171798859575177"/>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CO"/>
                </a:p>
              </c:txPr>
              <c:dLblPos val="bestFit"/>
              <c:showLegendKey val="0"/>
              <c:showVal val="1"/>
              <c:showCatName val="1"/>
              <c:showSerName val="0"/>
              <c:showPercent val="0"/>
              <c:showBubbleSize val="0"/>
              <c:extLst>
                <c:ext xmlns:c15="http://schemas.microsoft.com/office/drawing/2012/chart" uri="{CE6537A1-D6FC-4f65-9D91-7224C49458BB}"/>
              </c:extLst>
            </c:dLbl>
            <c:dLbl>
              <c:idx val="5"/>
              <c:layout>
                <c:manualLayout>
                  <c:x val="-0.11657790238908611"/>
                  <c:y val="2.5903939882842932E-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CO"/>
                </a:p>
              </c:txPr>
              <c:dLblPos val="bestFit"/>
              <c:showLegendKey val="0"/>
              <c:showVal val="1"/>
              <c:showCatName val="1"/>
              <c:showSerName val="0"/>
              <c:showPercent val="0"/>
              <c:showBubbleSize val="0"/>
              <c:extLst>
                <c:ext xmlns:c15="http://schemas.microsoft.com/office/drawing/2012/chart" uri="{CE6537A1-D6FC-4f65-9D91-7224C49458BB}"/>
              </c:extLst>
            </c:dLbl>
            <c:dLbl>
              <c:idx val="7"/>
              <c:layout>
                <c:manualLayout>
                  <c:x val="-0.18203008286880532"/>
                  <c:y val="0.11338950023754574"/>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CO"/>
                </a:p>
              </c:txPr>
              <c:dLblPos val="bestFit"/>
              <c:showLegendKey val="0"/>
              <c:showVal val="1"/>
              <c:showCatName val="1"/>
              <c:showSerName val="0"/>
              <c:showPercent val="0"/>
              <c:showBubbleSize val="0"/>
              <c:extLst>
                <c:ext xmlns:c15="http://schemas.microsoft.com/office/drawing/2012/chart" uri="{CE6537A1-D6FC-4f65-9D91-7224C49458BB}"/>
              </c:extLst>
            </c:dLbl>
            <c:dLbl>
              <c:idx val="8"/>
              <c:layout>
                <c:manualLayout>
                  <c:x val="-0.25508515046689606"/>
                  <c:y val="4.2782347820005447E-3"/>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CO"/>
                </a:p>
              </c:txPr>
              <c:dLblPos val="bestFit"/>
              <c:showLegendKey val="0"/>
              <c:showVal val="1"/>
              <c:showCatName val="1"/>
              <c:showSerName val="0"/>
              <c:showPercent val="0"/>
              <c:showBubbleSize val="0"/>
              <c:extLst>
                <c:ext xmlns:c15="http://schemas.microsoft.com/office/drawing/2012/chart" uri="{CE6537A1-D6FC-4f65-9D91-7224C49458BB}"/>
              </c:extLst>
            </c:dLbl>
            <c:dLbl>
              <c:idx val="9"/>
              <c:layout>
                <c:manualLayout>
                  <c:x val="-8.1017333564994451E-2"/>
                  <c:y val="-2.6485746050350046E-3"/>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CO"/>
                </a:p>
              </c:txPr>
              <c:dLblPos val="bestFit"/>
              <c:showLegendKey val="0"/>
              <c:showVal val="1"/>
              <c:showCatName val="1"/>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'FEBRERO 2019'!$O$90:$O$100</c:f>
              <c:strCache>
                <c:ptCount val="11"/>
                <c:pt idx="0">
                  <c:v>CONSULTA</c:v>
                </c:pt>
                <c:pt idx="1">
                  <c:v>CORRUPCION</c:v>
                </c:pt>
                <c:pt idx="2">
                  <c:v>INTERES GENERAL</c:v>
                </c:pt>
                <c:pt idx="3">
                  <c:v>INTERES PARTICULAR</c:v>
                </c:pt>
                <c:pt idx="4">
                  <c:v>SOLICITUDES DE INFORMACIÓN</c:v>
                </c:pt>
                <c:pt idx="5">
                  <c:v>FELICITACION</c:v>
                </c:pt>
                <c:pt idx="6">
                  <c:v>QUEJA</c:v>
                </c:pt>
                <c:pt idx="7">
                  <c:v>RECLAMO</c:v>
                </c:pt>
                <c:pt idx="8">
                  <c:v>COPIAS</c:v>
                </c:pt>
                <c:pt idx="9">
                  <c:v>SUGERENCIAS</c:v>
                </c:pt>
                <c:pt idx="10">
                  <c:v>OTROS</c:v>
                </c:pt>
              </c:strCache>
            </c:strRef>
          </c:cat>
          <c:val>
            <c:numRef>
              <c:f>'FEBRERO 2019'!$Q$90:$Q$100</c:f>
              <c:numCache>
                <c:formatCode>0%</c:formatCode>
                <c:ptCount val="11"/>
                <c:pt idx="0">
                  <c:v>1.6129032258064516E-2</c:v>
                </c:pt>
                <c:pt idx="1">
                  <c:v>0</c:v>
                </c:pt>
                <c:pt idx="2">
                  <c:v>0.35483870967741937</c:v>
                </c:pt>
                <c:pt idx="3">
                  <c:v>0.29032258064516125</c:v>
                </c:pt>
                <c:pt idx="4">
                  <c:v>0.11290322580645162</c:v>
                </c:pt>
                <c:pt idx="5">
                  <c:v>0</c:v>
                </c:pt>
                <c:pt idx="6">
                  <c:v>4.8387096774193547E-2</c:v>
                </c:pt>
                <c:pt idx="7">
                  <c:v>6.4516129032258063E-2</c:v>
                </c:pt>
                <c:pt idx="8">
                  <c:v>6.4516129032258063E-2</c:v>
                </c:pt>
                <c:pt idx="9">
                  <c:v>0</c:v>
                </c:pt>
                <c:pt idx="10">
                  <c:v>4.8387096774193547E-2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504825</xdr:colOff>
      <xdr:row>1</xdr:row>
      <xdr:rowOff>19050</xdr:rowOff>
    </xdr:from>
    <xdr:to>
      <xdr:col>1</xdr:col>
      <xdr:colOff>238125</xdr:colOff>
      <xdr:row>5</xdr:row>
      <xdr:rowOff>38100</xdr:rowOff>
    </xdr:to>
    <xdr:pic>
      <xdr:nvPicPr>
        <xdr:cNvPr id="2" name="Picture 1" descr="manual01"/>
        <xdr:cNvPicPr>
          <a:picLocks noChangeAspect="1" noChangeArrowheads="1"/>
        </xdr:cNvPicPr>
      </xdr:nvPicPr>
      <xdr:blipFill>
        <a:blip xmlns:r="http://schemas.openxmlformats.org/officeDocument/2006/relationships" r:embed="rId1" cstate="print">
          <a:lum bright="10000" contrast="4000"/>
          <a:extLst>
            <a:ext uri="{28A0092B-C50C-407E-A947-70E740481C1C}">
              <a14:useLocalDpi xmlns:a14="http://schemas.microsoft.com/office/drawing/2010/main" val="0"/>
            </a:ext>
          </a:extLst>
        </a:blip>
        <a:srcRect/>
        <a:stretch>
          <a:fillRect/>
        </a:stretch>
      </xdr:blipFill>
      <xdr:spPr bwMode="auto">
        <a:xfrm>
          <a:off x="504825" y="133350"/>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295275</xdr:colOff>
      <xdr:row>73</xdr:row>
      <xdr:rowOff>219075</xdr:rowOff>
    </xdr:from>
    <xdr:to>
      <xdr:col>11</xdr:col>
      <xdr:colOff>123825</xdr:colOff>
      <xdr:row>86</xdr:row>
      <xdr:rowOff>19050</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295275</xdr:colOff>
      <xdr:row>88</xdr:row>
      <xdr:rowOff>38100</xdr:rowOff>
    </xdr:from>
    <xdr:to>
      <xdr:col>12</xdr:col>
      <xdr:colOff>257175</xdr:colOff>
      <xdr:row>109</xdr:row>
      <xdr:rowOff>0</xdr:rowOff>
    </xdr:to>
    <xdr:graphicFrame macro="">
      <xdr:nvGraphicFramePr>
        <xdr:cNvPr id="4"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SDQS-A&#209;O-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9"/>
      <sheetName val="FEBRERO 2019"/>
      <sheetName val="MARZO 2019"/>
      <sheetName val="ABRIL 2019"/>
      <sheetName val="MAYO 2019"/>
      <sheetName val="JUNIO 2018"/>
      <sheetName val=" JULIO 2018"/>
      <sheetName val="AGOST 2018"/>
      <sheetName val="SEPT 2018"/>
      <sheetName val="OCTUBRE 2018"/>
      <sheetName val="NOVIEMBRE 2018"/>
      <sheetName val="DICIEMBRE 2018"/>
      <sheetName val="INFORME FINAL"/>
      <sheetName val="Informe NO SDQS 2017"/>
    </sheetNames>
    <sheetDataSet>
      <sheetData sheetId="0"/>
      <sheetData sheetId="1">
        <row r="8">
          <cell r="D8" t="str">
            <v>CONSULTA</v>
          </cell>
          <cell r="E8" t="str">
            <v>DENUNCIA POR ACTOS DE CORRUPCION</v>
          </cell>
          <cell r="F8" t="str">
            <v>D.P DE INTERES GENERAL</v>
          </cell>
          <cell r="G8" t="str">
            <v>D.P. DE INTERES PARTICULAR</v>
          </cell>
          <cell r="H8" t="str">
            <v>FELICITACION</v>
          </cell>
          <cell r="I8" t="str">
            <v>QUEJA</v>
          </cell>
          <cell r="J8" t="str">
            <v>RECLAMO</v>
          </cell>
          <cell r="K8" t="str">
            <v>SOLICITUD DE COPIA</v>
          </cell>
          <cell r="L8" t="str">
            <v>SOLICITUD DE INFORMACION</v>
          </cell>
          <cell r="M8" t="str">
            <v>SUGERENCIA</v>
          </cell>
          <cell r="N8" t="str">
            <v>OTRO</v>
          </cell>
        </row>
        <row r="72">
          <cell r="D72">
            <v>1</v>
          </cell>
          <cell r="E72">
            <v>0</v>
          </cell>
          <cell r="F72">
            <v>22</v>
          </cell>
          <cell r="G72">
            <v>18</v>
          </cell>
          <cell r="H72">
            <v>0</v>
          </cell>
          <cell r="I72">
            <v>3</v>
          </cell>
          <cell r="J72">
            <v>4</v>
          </cell>
          <cell r="K72">
            <v>4</v>
          </cell>
          <cell r="L72">
            <v>7</v>
          </cell>
          <cell r="M72">
            <v>0</v>
          </cell>
          <cell r="N72">
            <v>3</v>
          </cell>
        </row>
        <row r="90">
          <cell r="O90" t="str">
            <v>CONSULTA</v>
          </cell>
          <cell r="Q90">
            <v>1.6129032258064516E-2</v>
          </cell>
        </row>
        <row r="91">
          <cell r="O91" t="str">
            <v>CORRUPCION</v>
          </cell>
          <cell r="Q91">
            <v>0</v>
          </cell>
        </row>
        <row r="92">
          <cell r="O92" t="str">
            <v>INTERES GENERAL</v>
          </cell>
          <cell r="Q92">
            <v>0.35483870967741937</v>
          </cell>
        </row>
        <row r="93">
          <cell r="O93" t="str">
            <v>INTERES PARTICULAR</v>
          </cell>
          <cell r="Q93">
            <v>0.29032258064516125</v>
          </cell>
        </row>
        <row r="94">
          <cell r="O94" t="str">
            <v>SOLICITUDES DE INFORMACIÓN</v>
          </cell>
          <cell r="Q94">
            <v>0.11290322580645162</v>
          </cell>
        </row>
        <row r="95">
          <cell r="O95" t="str">
            <v>FELICITACION</v>
          </cell>
          <cell r="Q95">
            <v>0</v>
          </cell>
        </row>
        <row r="96">
          <cell r="O96" t="str">
            <v>QUEJA</v>
          </cell>
          <cell r="Q96">
            <v>4.8387096774193547E-2</v>
          </cell>
        </row>
        <row r="97">
          <cell r="O97" t="str">
            <v>RECLAMO</v>
          </cell>
          <cell r="Q97">
            <v>6.4516129032258063E-2</v>
          </cell>
        </row>
        <row r="98">
          <cell r="O98" t="str">
            <v>COPIAS</v>
          </cell>
          <cell r="Q98">
            <v>6.4516129032258063E-2</v>
          </cell>
        </row>
        <row r="99">
          <cell r="O99" t="str">
            <v>SUGERENCIAS</v>
          </cell>
          <cell r="Q99">
            <v>0</v>
          </cell>
        </row>
        <row r="100">
          <cell r="O100" t="str">
            <v>OTROS</v>
          </cell>
          <cell r="Q100">
            <v>4.8387096774193547E-2</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B173"/>
  <sheetViews>
    <sheetView tabSelected="1" zoomScale="91" zoomScaleNormal="91" workbookViewId="0">
      <pane ySplit="8" topLeftCell="A9" activePane="bottomLeft" state="frozen"/>
      <selection pane="bottomLeft" activeCell="D72" sqref="D72"/>
    </sheetView>
  </sheetViews>
  <sheetFormatPr baseColWidth="10" defaultRowHeight="9" x14ac:dyDescent="0.15"/>
  <cols>
    <col min="1" max="1" width="12.42578125" style="8" customWidth="1"/>
    <col min="2" max="2" width="11.140625" style="8" customWidth="1"/>
    <col min="3" max="3" width="16.140625" style="8" customWidth="1"/>
    <col min="4" max="4" width="9.7109375" style="8" customWidth="1"/>
    <col min="5" max="6" width="6.85546875" style="8" customWidth="1"/>
    <col min="7" max="8" width="7.7109375" style="8" customWidth="1"/>
    <col min="9" max="11" width="6.7109375" style="8" customWidth="1"/>
    <col min="12" max="12" width="6.140625" style="8" customWidth="1"/>
    <col min="13" max="13" width="5.140625" style="8" customWidth="1"/>
    <col min="14" max="14" width="5.5703125" style="8" customWidth="1"/>
    <col min="15" max="15" width="63.7109375" style="8" customWidth="1"/>
    <col min="16" max="16" width="18" style="118" bestFit="1" customWidth="1"/>
    <col min="17" max="17" width="17.85546875" style="8" customWidth="1"/>
    <col min="18" max="18" width="34" style="8" customWidth="1"/>
    <col min="19" max="19" width="18.7109375" style="8" customWidth="1"/>
    <col min="20" max="20" width="19.42578125" style="118" bestFit="1" customWidth="1"/>
    <col min="21" max="21" width="11.42578125" style="8"/>
    <col min="22" max="22" width="16.85546875" style="8" customWidth="1"/>
    <col min="23" max="23" width="15.28515625" style="8" customWidth="1"/>
    <col min="24" max="16384" width="11.42578125" style="8"/>
  </cols>
  <sheetData>
    <row r="1" spans="1:28" x14ac:dyDescent="0.15">
      <c r="A1" s="1" t="s">
        <v>0</v>
      </c>
      <c r="B1" s="2"/>
      <c r="C1" s="3" t="s">
        <v>1</v>
      </c>
      <c r="D1" s="4"/>
      <c r="E1" s="4"/>
      <c r="F1" s="4"/>
      <c r="G1" s="4"/>
      <c r="H1" s="4"/>
      <c r="I1" s="4"/>
      <c r="J1" s="4"/>
      <c r="K1" s="4"/>
      <c r="L1" s="4"/>
      <c r="M1" s="4"/>
      <c r="N1" s="4"/>
      <c r="O1" s="4"/>
      <c r="P1" s="4"/>
      <c r="Q1" s="4"/>
      <c r="R1" s="4"/>
      <c r="S1" s="4"/>
      <c r="T1" s="4"/>
      <c r="U1" s="4"/>
      <c r="V1" s="5"/>
      <c r="W1" s="6" t="s">
        <v>2</v>
      </c>
      <c r="X1" s="7"/>
    </row>
    <row r="2" spans="1:28" x14ac:dyDescent="0.15">
      <c r="A2" s="9"/>
      <c r="B2" s="10"/>
      <c r="C2" s="11"/>
      <c r="D2" s="12"/>
      <c r="E2" s="12"/>
      <c r="F2" s="12"/>
      <c r="G2" s="12"/>
      <c r="H2" s="12"/>
      <c r="I2" s="12"/>
      <c r="J2" s="12"/>
      <c r="K2" s="12"/>
      <c r="L2" s="12"/>
      <c r="M2" s="12"/>
      <c r="N2" s="12"/>
      <c r="O2" s="12"/>
      <c r="P2" s="12"/>
      <c r="Q2" s="12"/>
      <c r="R2" s="12"/>
      <c r="S2" s="12"/>
      <c r="T2" s="12"/>
      <c r="U2" s="12"/>
      <c r="V2" s="13"/>
      <c r="W2" s="14"/>
      <c r="X2" s="15"/>
    </row>
    <row r="3" spans="1:28" x14ac:dyDescent="0.15">
      <c r="A3" s="9"/>
      <c r="B3" s="10"/>
      <c r="C3" s="11"/>
      <c r="D3" s="12"/>
      <c r="E3" s="12"/>
      <c r="F3" s="12"/>
      <c r="G3" s="12"/>
      <c r="H3" s="12"/>
      <c r="I3" s="12"/>
      <c r="J3" s="12"/>
      <c r="K3" s="12"/>
      <c r="L3" s="12"/>
      <c r="M3" s="12"/>
      <c r="N3" s="12"/>
      <c r="O3" s="12"/>
      <c r="P3" s="12"/>
      <c r="Q3" s="12"/>
      <c r="R3" s="12"/>
      <c r="S3" s="12"/>
      <c r="T3" s="12"/>
      <c r="U3" s="12"/>
      <c r="V3" s="13"/>
      <c r="W3" s="16" t="s">
        <v>3</v>
      </c>
      <c r="X3" s="17"/>
    </row>
    <row r="4" spans="1:28" ht="12.75" customHeight="1" x14ac:dyDescent="0.15">
      <c r="A4" s="9"/>
      <c r="B4" s="10"/>
      <c r="C4" s="18" t="s">
        <v>4</v>
      </c>
      <c r="D4" s="19"/>
      <c r="E4" s="19"/>
      <c r="F4" s="19"/>
      <c r="G4" s="19"/>
      <c r="H4" s="19"/>
      <c r="I4" s="19"/>
      <c r="J4" s="19"/>
      <c r="K4" s="19"/>
      <c r="L4" s="19"/>
      <c r="M4" s="19"/>
      <c r="N4" s="19"/>
      <c r="O4" s="19"/>
      <c r="P4" s="19"/>
      <c r="Q4" s="19"/>
      <c r="R4" s="19"/>
      <c r="S4" s="19"/>
      <c r="T4" s="19"/>
      <c r="U4" s="19"/>
      <c r="V4" s="20"/>
      <c r="W4" s="14"/>
      <c r="X4" s="15"/>
    </row>
    <row r="5" spans="1:28" x14ac:dyDescent="0.15">
      <c r="A5" s="9"/>
      <c r="B5" s="10"/>
      <c r="C5" s="18"/>
      <c r="D5" s="19"/>
      <c r="E5" s="19"/>
      <c r="F5" s="19"/>
      <c r="G5" s="19"/>
      <c r="H5" s="19"/>
      <c r="I5" s="19"/>
      <c r="J5" s="19"/>
      <c r="K5" s="19"/>
      <c r="L5" s="19"/>
      <c r="M5" s="19"/>
      <c r="N5" s="19"/>
      <c r="O5" s="19"/>
      <c r="P5" s="19"/>
      <c r="Q5" s="19"/>
      <c r="R5" s="19"/>
      <c r="S5" s="19"/>
      <c r="T5" s="19"/>
      <c r="U5" s="19"/>
      <c r="V5" s="20"/>
      <c r="W5" s="16" t="s">
        <v>5</v>
      </c>
      <c r="X5" s="17"/>
    </row>
    <row r="6" spans="1:28" ht="14.25" customHeight="1" thickBot="1" x14ac:dyDescent="0.2">
      <c r="A6" s="21"/>
      <c r="B6" s="22"/>
      <c r="C6" s="23"/>
      <c r="D6" s="24"/>
      <c r="E6" s="24"/>
      <c r="F6" s="24"/>
      <c r="G6" s="24"/>
      <c r="H6" s="24"/>
      <c r="I6" s="24"/>
      <c r="J6" s="24"/>
      <c r="K6" s="24"/>
      <c r="L6" s="24"/>
      <c r="M6" s="24"/>
      <c r="N6" s="24"/>
      <c r="O6" s="24"/>
      <c r="P6" s="24"/>
      <c r="Q6" s="24"/>
      <c r="R6" s="24"/>
      <c r="S6" s="24"/>
      <c r="T6" s="24"/>
      <c r="U6" s="24"/>
      <c r="V6" s="25"/>
      <c r="W6" s="26"/>
      <c r="X6" s="27"/>
    </row>
    <row r="7" spans="1:28" ht="13.5" customHeight="1" thickBot="1" x14ac:dyDescent="0.2">
      <c r="A7" s="28" t="s">
        <v>6</v>
      </c>
      <c r="B7" s="29" t="s">
        <v>7</v>
      </c>
      <c r="C7" s="30" t="s">
        <v>8</v>
      </c>
      <c r="D7" s="31" t="s">
        <v>9</v>
      </c>
      <c r="E7" s="32"/>
      <c r="F7" s="32"/>
      <c r="G7" s="32"/>
      <c r="H7" s="32"/>
      <c r="I7" s="32"/>
      <c r="J7" s="32"/>
      <c r="K7" s="32"/>
      <c r="L7" s="32"/>
      <c r="M7" s="32"/>
      <c r="N7" s="33"/>
      <c r="O7" s="34" t="s">
        <v>10</v>
      </c>
      <c r="P7" s="34" t="s">
        <v>11</v>
      </c>
      <c r="Q7" s="35" t="s">
        <v>12</v>
      </c>
      <c r="R7" s="36"/>
      <c r="S7" s="37"/>
      <c r="T7" s="34" t="s">
        <v>13</v>
      </c>
      <c r="U7" s="38" t="s">
        <v>14</v>
      </c>
      <c r="V7" s="38" t="s">
        <v>15</v>
      </c>
      <c r="W7" s="34" t="s">
        <v>16</v>
      </c>
      <c r="X7" s="34" t="s">
        <v>17</v>
      </c>
    </row>
    <row r="8" spans="1:28" ht="127.5" customHeight="1" thickBot="1" x14ac:dyDescent="0.2">
      <c r="A8" s="39"/>
      <c r="B8" s="40"/>
      <c r="C8" s="41"/>
      <c r="D8" s="42" t="s">
        <v>18</v>
      </c>
      <c r="E8" s="42" t="s">
        <v>19</v>
      </c>
      <c r="F8" s="42" t="s">
        <v>20</v>
      </c>
      <c r="G8" s="42" t="s">
        <v>21</v>
      </c>
      <c r="H8" s="42" t="s">
        <v>22</v>
      </c>
      <c r="I8" s="42" t="s">
        <v>23</v>
      </c>
      <c r="J8" s="42" t="s">
        <v>24</v>
      </c>
      <c r="K8" s="42" t="s">
        <v>25</v>
      </c>
      <c r="L8" s="42" t="s">
        <v>26</v>
      </c>
      <c r="M8" s="42" t="s">
        <v>27</v>
      </c>
      <c r="N8" s="42" t="s">
        <v>28</v>
      </c>
      <c r="O8" s="43"/>
      <c r="P8" s="43"/>
      <c r="Q8" s="44" t="s">
        <v>29</v>
      </c>
      <c r="R8" s="44" t="s">
        <v>30</v>
      </c>
      <c r="S8" s="45" t="s">
        <v>31</v>
      </c>
      <c r="T8" s="43"/>
      <c r="U8" s="46"/>
      <c r="V8" s="47" t="s">
        <v>15</v>
      </c>
      <c r="W8" s="43"/>
      <c r="X8" s="43"/>
      <c r="AA8" s="48"/>
    </row>
    <row r="9" spans="1:28" s="59" customFormat="1" ht="27" x14ac:dyDescent="0.15">
      <c r="A9" s="49" t="s">
        <v>32</v>
      </c>
      <c r="B9" s="50">
        <v>43493</v>
      </c>
      <c r="C9" s="51" t="s">
        <v>33</v>
      </c>
      <c r="D9" s="52"/>
      <c r="E9" s="53"/>
      <c r="F9" s="53"/>
      <c r="G9" s="53"/>
      <c r="H9" s="53"/>
      <c r="I9" s="53"/>
      <c r="J9" s="54"/>
      <c r="K9" s="55"/>
      <c r="L9" s="56" t="s">
        <v>34</v>
      </c>
      <c r="M9" s="55"/>
      <c r="N9" s="53"/>
      <c r="O9" s="52" t="s">
        <v>35</v>
      </c>
      <c r="P9" s="50">
        <v>43497</v>
      </c>
      <c r="Q9" s="56">
        <v>212152019</v>
      </c>
      <c r="R9" s="55" t="s">
        <v>36</v>
      </c>
      <c r="S9" s="55" t="s">
        <v>37</v>
      </c>
      <c r="T9" s="57" t="s">
        <v>38</v>
      </c>
      <c r="U9" s="58" t="s">
        <v>39</v>
      </c>
      <c r="V9" s="55" t="s">
        <v>40</v>
      </c>
      <c r="W9" s="57"/>
      <c r="X9" s="57"/>
      <c r="AA9" s="60"/>
    </row>
    <row r="10" spans="1:28" s="59" customFormat="1" ht="27.75" thickBot="1" x14ac:dyDescent="0.2">
      <c r="A10" s="49" t="s">
        <v>41</v>
      </c>
      <c r="B10" s="50">
        <v>43499</v>
      </c>
      <c r="C10" s="51" t="s">
        <v>42</v>
      </c>
      <c r="D10" s="56" t="s">
        <v>34</v>
      </c>
      <c r="E10" s="53"/>
      <c r="F10" s="53"/>
      <c r="G10" s="53"/>
      <c r="H10" s="53"/>
      <c r="I10" s="53"/>
      <c r="J10" s="53"/>
      <c r="K10" s="53"/>
      <c r="L10" s="53"/>
      <c r="M10" s="53"/>
      <c r="N10" s="53"/>
      <c r="O10" s="52" t="s">
        <v>43</v>
      </c>
      <c r="P10" s="61">
        <v>43500</v>
      </c>
      <c r="Q10" s="56">
        <v>220712019</v>
      </c>
      <c r="R10" s="55" t="s">
        <v>36</v>
      </c>
      <c r="S10" s="55"/>
      <c r="T10" s="57" t="s">
        <v>44</v>
      </c>
      <c r="U10" s="58" t="s">
        <v>45</v>
      </c>
      <c r="V10" s="55" t="s">
        <v>40</v>
      </c>
      <c r="W10" s="57"/>
      <c r="X10" s="57"/>
      <c r="AA10" s="60"/>
    </row>
    <row r="11" spans="1:28" s="73" customFormat="1" ht="18" x14ac:dyDescent="0.15">
      <c r="A11" s="62" t="s">
        <v>41</v>
      </c>
      <c r="B11" s="63">
        <v>43501</v>
      </c>
      <c r="C11" s="64" t="s">
        <v>46</v>
      </c>
      <c r="D11" s="65"/>
      <c r="E11" s="66"/>
      <c r="F11" s="53"/>
      <c r="G11" s="67" t="s">
        <v>34</v>
      </c>
      <c r="H11" s="53"/>
      <c r="I11" s="53"/>
      <c r="J11" s="53"/>
      <c r="K11" s="53"/>
      <c r="L11" s="53"/>
      <c r="M11" s="53"/>
      <c r="N11" s="53"/>
      <c r="O11" s="68" t="s">
        <v>47</v>
      </c>
      <c r="P11" s="63">
        <v>43501</v>
      </c>
      <c r="Q11" s="69" t="s">
        <v>48</v>
      </c>
      <c r="R11" s="70" t="s">
        <v>49</v>
      </c>
      <c r="S11" s="71"/>
      <c r="T11" s="64" t="s">
        <v>44</v>
      </c>
      <c r="U11" s="58" t="s">
        <v>50</v>
      </c>
      <c r="V11" s="64" t="s">
        <v>40</v>
      </c>
      <c r="W11" s="64"/>
      <c r="X11" s="72"/>
      <c r="AB11" s="74"/>
    </row>
    <row r="12" spans="1:28" s="73" customFormat="1" ht="27" x14ac:dyDescent="0.15">
      <c r="A12" s="75" t="s">
        <v>51</v>
      </c>
      <c r="B12" s="63">
        <v>43500</v>
      </c>
      <c r="C12" s="64" t="s">
        <v>52</v>
      </c>
      <c r="D12" s="65"/>
      <c r="E12" s="66"/>
      <c r="F12" s="76" t="s">
        <v>34</v>
      </c>
      <c r="G12" s="53"/>
      <c r="H12" s="53"/>
      <c r="I12" s="53"/>
      <c r="J12" s="53"/>
      <c r="K12" s="53"/>
      <c r="L12" s="53"/>
      <c r="M12" s="53"/>
      <c r="N12" s="53"/>
      <c r="O12" s="53" t="s">
        <v>53</v>
      </c>
      <c r="P12" s="63">
        <v>43502</v>
      </c>
      <c r="Q12" s="69" t="s">
        <v>54</v>
      </c>
      <c r="R12" s="77" t="s">
        <v>55</v>
      </c>
      <c r="S12" s="71"/>
      <c r="T12" s="53" t="s">
        <v>38</v>
      </c>
      <c r="U12" s="53" t="s">
        <v>56</v>
      </c>
      <c r="V12" s="53" t="s">
        <v>57</v>
      </c>
      <c r="W12" s="64"/>
      <c r="X12" s="72"/>
      <c r="AB12" s="74"/>
    </row>
    <row r="13" spans="1:28" s="73" customFormat="1" ht="27" x14ac:dyDescent="0.15">
      <c r="A13" s="75" t="s">
        <v>58</v>
      </c>
      <c r="B13" s="63">
        <v>43501</v>
      </c>
      <c r="C13" s="64" t="s">
        <v>59</v>
      </c>
      <c r="D13" s="8"/>
      <c r="E13" s="66"/>
      <c r="F13" s="53"/>
      <c r="G13" s="53"/>
      <c r="H13" s="53"/>
      <c r="I13" s="53"/>
      <c r="J13" s="53"/>
      <c r="K13" s="53"/>
      <c r="L13" s="53"/>
      <c r="M13" s="53"/>
      <c r="N13" s="76" t="s">
        <v>34</v>
      </c>
      <c r="O13" s="53" t="s">
        <v>60</v>
      </c>
      <c r="P13" s="63">
        <v>43502</v>
      </c>
      <c r="Q13" s="69" t="s">
        <v>61</v>
      </c>
      <c r="R13" s="77" t="s">
        <v>62</v>
      </c>
      <c r="S13" s="71"/>
      <c r="T13" s="53" t="s">
        <v>38</v>
      </c>
      <c r="U13" s="53" t="s">
        <v>63</v>
      </c>
      <c r="V13" s="53" t="s">
        <v>64</v>
      </c>
      <c r="W13" s="64"/>
      <c r="X13" s="72"/>
      <c r="AB13" s="74"/>
    </row>
    <row r="14" spans="1:28" s="73" customFormat="1" ht="63" x14ac:dyDescent="0.15">
      <c r="A14" s="75" t="s">
        <v>65</v>
      </c>
      <c r="B14" s="63">
        <v>43500</v>
      </c>
      <c r="C14" s="64" t="s">
        <v>66</v>
      </c>
      <c r="D14" s="65"/>
      <c r="E14" s="66"/>
      <c r="F14" s="53"/>
      <c r="G14" s="76" t="s">
        <v>34</v>
      </c>
      <c r="H14" s="53"/>
      <c r="I14" s="53"/>
      <c r="J14" s="53"/>
      <c r="K14" s="53"/>
      <c r="L14" s="53"/>
      <c r="M14" s="53"/>
      <c r="N14" s="53"/>
      <c r="O14" s="53" t="s">
        <v>67</v>
      </c>
      <c r="P14" s="63">
        <v>43502</v>
      </c>
      <c r="Q14" s="69" t="s">
        <v>68</v>
      </c>
      <c r="R14" s="77" t="s">
        <v>69</v>
      </c>
      <c r="S14" s="71" t="s">
        <v>70</v>
      </c>
      <c r="T14" s="53" t="s">
        <v>38</v>
      </c>
      <c r="U14" s="53" t="s">
        <v>50</v>
      </c>
      <c r="V14" s="53" t="s">
        <v>71</v>
      </c>
      <c r="W14" s="64"/>
      <c r="X14" s="72"/>
      <c r="AB14" s="74"/>
    </row>
    <row r="15" spans="1:28" s="73" customFormat="1" ht="27" x14ac:dyDescent="0.15">
      <c r="A15" s="75" t="s">
        <v>72</v>
      </c>
      <c r="B15" s="63">
        <v>43497</v>
      </c>
      <c r="C15" s="64" t="s">
        <v>73</v>
      </c>
      <c r="D15" s="53"/>
      <c r="E15" s="66"/>
      <c r="F15" s="76" t="s">
        <v>34</v>
      </c>
      <c r="G15" s="53"/>
      <c r="H15" s="53"/>
      <c r="I15" s="53"/>
      <c r="J15" s="53"/>
      <c r="K15" s="53"/>
      <c r="L15" s="53"/>
      <c r="M15" s="53"/>
      <c r="N15" s="53"/>
      <c r="O15" s="53" t="s">
        <v>74</v>
      </c>
      <c r="P15" s="63">
        <v>43502</v>
      </c>
      <c r="Q15" s="69" t="s">
        <v>75</v>
      </c>
      <c r="R15" s="77" t="s">
        <v>76</v>
      </c>
      <c r="S15" s="71"/>
      <c r="T15" s="53" t="s">
        <v>38</v>
      </c>
      <c r="U15" s="53" t="s">
        <v>50</v>
      </c>
      <c r="V15" s="53" t="s">
        <v>77</v>
      </c>
      <c r="W15" s="64"/>
      <c r="X15" s="72"/>
      <c r="AB15" s="74"/>
    </row>
    <row r="16" spans="1:28" s="73" customFormat="1" ht="45" x14ac:dyDescent="0.15">
      <c r="A16" s="75" t="s">
        <v>78</v>
      </c>
      <c r="B16" s="63">
        <v>43503</v>
      </c>
      <c r="C16" s="64" t="s">
        <v>79</v>
      </c>
      <c r="D16" s="53"/>
      <c r="E16" s="66"/>
      <c r="F16" s="53"/>
      <c r="G16" s="53"/>
      <c r="H16" s="53"/>
      <c r="I16" s="53"/>
      <c r="J16" s="53"/>
      <c r="K16" s="53"/>
      <c r="L16" s="76" t="s">
        <v>34</v>
      </c>
      <c r="M16" s="53"/>
      <c r="N16" s="53"/>
      <c r="O16" s="53" t="s">
        <v>80</v>
      </c>
      <c r="P16" s="63">
        <v>43503</v>
      </c>
      <c r="Q16" s="69" t="s">
        <v>81</v>
      </c>
      <c r="R16" s="77" t="s">
        <v>82</v>
      </c>
      <c r="S16" s="71" t="s">
        <v>83</v>
      </c>
      <c r="T16" s="53" t="s">
        <v>38</v>
      </c>
      <c r="U16" s="53" t="s">
        <v>84</v>
      </c>
      <c r="V16" s="53" t="s">
        <v>77</v>
      </c>
      <c r="W16" s="64"/>
      <c r="X16" s="72"/>
      <c r="AB16" s="74"/>
    </row>
    <row r="17" spans="1:28" s="73" customFormat="1" ht="36" x14ac:dyDescent="0.15">
      <c r="A17" s="75" t="s">
        <v>85</v>
      </c>
      <c r="B17" s="63">
        <v>43503</v>
      </c>
      <c r="C17" s="64" t="s">
        <v>86</v>
      </c>
      <c r="D17" s="53"/>
      <c r="E17" s="66"/>
      <c r="F17" s="76" t="s">
        <v>34</v>
      </c>
      <c r="G17" s="53"/>
      <c r="H17" s="53"/>
      <c r="I17" s="53"/>
      <c r="J17" s="53"/>
      <c r="K17" s="53"/>
      <c r="L17" s="53"/>
      <c r="M17" s="53"/>
      <c r="N17" s="53"/>
      <c r="O17" s="53" t="s">
        <v>87</v>
      </c>
      <c r="P17" s="63">
        <v>43503</v>
      </c>
      <c r="Q17" s="69" t="s">
        <v>88</v>
      </c>
      <c r="R17" s="77" t="s">
        <v>89</v>
      </c>
      <c r="S17" s="78"/>
      <c r="T17" s="53" t="s">
        <v>38</v>
      </c>
      <c r="U17" s="53" t="s">
        <v>90</v>
      </c>
      <c r="V17" s="53" t="s">
        <v>91</v>
      </c>
      <c r="W17" s="64"/>
      <c r="X17" s="72"/>
      <c r="AB17" s="74"/>
    </row>
    <row r="18" spans="1:28" s="59" customFormat="1" ht="36" x14ac:dyDescent="0.15">
      <c r="A18" s="49" t="s">
        <v>41</v>
      </c>
      <c r="B18" s="50">
        <v>43506</v>
      </c>
      <c r="C18" s="53" t="s">
        <v>92</v>
      </c>
      <c r="D18" s="53"/>
      <c r="E18" s="53"/>
      <c r="F18" s="53"/>
      <c r="G18" s="79"/>
      <c r="H18" s="53"/>
      <c r="I18" s="53"/>
      <c r="J18" s="53"/>
      <c r="K18" s="56" t="s">
        <v>93</v>
      </c>
      <c r="L18" s="53"/>
      <c r="M18" s="53"/>
      <c r="N18" s="53"/>
      <c r="O18" s="52" t="s">
        <v>94</v>
      </c>
      <c r="P18" s="61">
        <v>43507</v>
      </c>
      <c r="Q18" s="56">
        <v>279972019</v>
      </c>
      <c r="R18" s="55" t="s">
        <v>36</v>
      </c>
      <c r="S18" s="55"/>
      <c r="T18" s="57" t="s">
        <v>44</v>
      </c>
      <c r="U18" s="58" t="s">
        <v>84</v>
      </c>
      <c r="V18" s="55" t="s">
        <v>40</v>
      </c>
      <c r="W18" s="57"/>
      <c r="X18" s="57"/>
      <c r="AA18" s="60"/>
    </row>
    <row r="19" spans="1:28" s="73" customFormat="1" ht="45" x14ac:dyDescent="0.15">
      <c r="A19" s="75" t="s">
        <v>95</v>
      </c>
      <c r="B19" s="63">
        <v>43503</v>
      </c>
      <c r="C19" s="64" t="s">
        <v>96</v>
      </c>
      <c r="D19" s="65"/>
      <c r="E19" s="66"/>
      <c r="F19" s="76" t="s">
        <v>34</v>
      </c>
      <c r="G19" s="53"/>
      <c r="H19" s="53"/>
      <c r="I19" s="53"/>
      <c r="J19" s="53"/>
      <c r="K19" s="53"/>
      <c r="L19" s="53"/>
      <c r="M19" s="53"/>
      <c r="N19" s="80"/>
      <c r="O19" s="53" t="s">
        <v>97</v>
      </c>
      <c r="P19" s="63">
        <v>43507</v>
      </c>
      <c r="Q19" s="69" t="s">
        <v>98</v>
      </c>
      <c r="R19" s="77" t="s">
        <v>99</v>
      </c>
      <c r="S19" s="78" t="s">
        <v>100</v>
      </c>
      <c r="T19" s="53" t="s">
        <v>38</v>
      </c>
      <c r="U19" s="53" t="s">
        <v>84</v>
      </c>
      <c r="V19" s="53" t="s">
        <v>71</v>
      </c>
      <c r="W19" s="64"/>
      <c r="X19" s="72"/>
      <c r="AB19" s="74"/>
    </row>
    <row r="20" spans="1:28" s="73" customFormat="1" ht="36" x14ac:dyDescent="0.15">
      <c r="A20" s="75" t="s">
        <v>101</v>
      </c>
      <c r="B20" s="63">
        <v>43503</v>
      </c>
      <c r="C20" s="64" t="s">
        <v>102</v>
      </c>
      <c r="D20" s="65"/>
      <c r="E20" s="66"/>
      <c r="F20" s="53"/>
      <c r="G20" s="76" t="s">
        <v>34</v>
      </c>
      <c r="H20" s="53"/>
      <c r="I20" s="53"/>
      <c r="J20" s="53"/>
      <c r="K20" s="53"/>
      <c r="L20" s="53"/>
      <c r="M20" s="53"/>
      <c r="N20" s="53"/>
      <c r="O20" s="53" t="s">
        <v>103</v>
      </c>
      <c r="P20" s="63">
        <v>43507</v>
      </c>
      <c r="Q20" s="69" t="s">
        <v>104</v>
      </c>
      <c r="R20" s="77" t="s">
        <v>105</v>
      </c>
      <c r="S20" s="71" t="s">
        <v>106</v>
      </c>
      <c r="T20" s="53" t="s">
        <v>38</v>
      </c>
      <c r="U20" s="53" t="s">
        <v>107</v>
      </c>
      <c r="V20" s="53" t="s">
        <v>40</v>
      </c>
      <c r="W20" s="64"/>
      <c r="X20" s="72"/>
      <c r="AB20" s="74"/>
    </row>
    <row r="21" spans="1:28" s="73" customFormat="1" ht="18" x14ac:dyDescent="0.2">
      <c r="A21" s="75" t="s">
        <v>41</v>
      </c>
      <c r="B21" s="63">
        <v>13</v>
      </c>
      <c r="C21" s="64" t="s">
        <v>108</v>
      </c>
      <c r="D21" s="65"/>
      <c r="E21" s="66"/>
      <c r="F21" s="53"/>
      <c r="G21" s="53"/>
      <c r="H21" s="65"/>
      <c r="I21" s="53"/>
      <c r="J21" s="53"/>
      <c r="K21" s="53"/>
      <c r="L21" s="76" t="s">
        <v>93</v>
      </c>
      <c r="M21" s="53"/>
      <c r="N21" s="53"/>
      <c r="O21" s="53" t="s">
        <v>109</v>
      </c>
      <c r="P21" s="63">
        <v>43507</v>
      </c>
      <c r="Q21" s="69" t="s">
        <v>110</v>
      </c>
      <c r="R21" s="77" t="s">
        <v>111</v>
      </c>
      <c r="S21" s="77"/>
      <c r="T21" s="53" t="s">
        <v>44</v>
      </c>
      <c r="U21" s="53" t="s">
        <v>84</v>
      </c>
      <c r="V21" s="53" t="s">
        <v>112</v>
      </c>
      <c r="W21" s="64"/>
      <c r="X21" s="72"/>
      <c r="Z21" s="81" t="s">
        <v>113</v>
      </c>
      <c r="AB21" s="74"/>
    </row>
    <row r="22" spans="1:28" s="73" customFormat="1" ht="36" x14ac:dyDescent="0.15">
      <c r="A22" s="75" t="s">
        <v>114</v>
      </c>
      <c r="B22" s="63">
        <v>43508</v>
      </c>
      <c r="C22" s="64" t="s">
        <v>115</v>
      </c>
      <c r="D22" s="65"/>
      <c r="E22" s="66"/>
      <c r="F22" s="53" t="s">
        <v>34</v>
      </c>
      <c r="G22" s="53"/>
      <c r="H22" s="53"/>
      <c r="I22" s="53"/>
      <c r="J22" s="53"/>
      <c r="K22" s="53"/>
      <c r="L22" s="53"/>
      <c r="M22" s="53"/>
      <c r="N22" s="53"/>
      <c r="O22" s="53" t="s">
        <v>116</v>
      </c>
      <c r="P22" s="63">
        <v>43509</v>
      </c>
      <c r="Q22" s="69" t="s">
        <v>117</v>
      </c>
      <c r="R22" s="77" t="s">
        <v>118</v>
      </c>
      <c r="S22" s="71" t="s">
        <v>119</v>
      </c>
      <c r="T22" s="53" t="s">
        <v>38</v>
      </c>
      <c r="U22" s="53" t="s">
        <v>120</v>
      </c>
      <c r="V22" s="53" t="s">
        <v>77</v>
      </c>
      <c r="W22" s="64"/>
      <c r="X22" s="72"/>
      <c r="AB22" s="74"/>
    </row>
    <row r="23" spans="1:28" s="59" customFormat="1" ht="45" x14ac:dyDescent="0.15">
      <c r="A23" s="49" t="s">
        <v>121</v>
      </c>
      <c r="B23" s="50">
        <v>43509</v>
      </c>
      <c r="C23" s="51" t="s">
        <v>122</v>
      </c>
      <c r="D23" s="53"/>
      <c r="E23" s="53"/>
      <c r="F23" s="79"/>
      <c r="G23" s="53"/>
      <c r="H23" s="53"/>
      <c r="I23" s="56" t="s">
        <v>34</v>
      </c>
      <c r="J23" s="82"/>
      <c r="K23" s="53"/>
      <c r="L23" s="83"/>
      <c r="M23" s="53"/>
      <c r="N23" s="83"/>
      <c r="O23" s="52" t="s">
        <v>123</v>
      </c>
      <c r="P23" s="61">
        <v>43509</v>
      </c>
      <c r="Q23" s="69">
        <v>316262019</v>
      </c>
      <c r="R23" s="84" t="s">
        <v>124</v>
      </c>
      <c r="S23" s="84"/>
      <c r="T23" s="57" t="s">
        <v>121</v>
      </c>
      <c r="U23" s="58" t="s">
        <v>50</v>
      </c>
      <c r="V23" s="55" t="s">
        <v>125</v>
      </c>
      <c r="W23" s="57"/>
      <c r="X23" s="57"/>
      <c r="AA23" s="60"/>
    </row>
    <row r="24" spans="1:28" s="59" customFormat="1" ht="36" x14ac:dyDescent="0.15">
      <c r="A24" s="51" t="s">
        <v>126</v>
      </c>
      <c r="B24" s="50">
        <v>43509</v>
      </c>
      <c r="C24" s="53" t="s">
        <v>127</v>
      </c>
      <c r="D24" s="53"/>
      <c r="E24" s="53"/>
      <c r="F24" s="56" t="s">
        <v>34</v>
      </c>
      <c r="G24" s="79"/>
      <c r="H24" s="53"/>
      <c r="I24" s="53"/>
      <c r="J24" s="53"/>
      <c r="K24" s="53"/>
      <c r="L24" s="53"/>
      <c r="M24" s="53"/>
      <c r="N24" s="53"/>
      <c r="O24" s="52" t="s">
        <v>128</v>
      </c>
      <c r="P24" s="61">
        <v>43509</v>
      </c>
      <c r="Q24" s="69">
        <v>318612019</v>
      </c>
      <c r="R24" s="55" t="s">
        <v>129</v>
      </c>
      <c r="S24" s="55"/>
      <c r="T24" s="57" t="s">
        <v>38</v>
      </c>
      <c r="U24" s="58" t="s">
        <v>50</v>
      </c>
      <c r="V24" s="55" t="s">
        <v>57</v>
      </c>
      <c r="W24" s="57"/>
      <c r="X24" s="57"/>
      <c r="AA24" s="60"/>
    </row>
    <row r="25" spans="1:28" s="59" customFormat="1" ht="27" x14ac:dyDescent="0.15">
      <c r="A25" s="49" t="s">
        <v>130</v>
      </c>
      <c r="B25" s="50">
        <v>43139</v>
      </c>
      <c r="C25" s="53" t="s">
        <v>131</v>
      </c>
      <c r="D25" s="53"/>
      <c r="E25" s="53"/>
      <c r="F25" s="53"/>
      <c r="G25" s="56" t="s">
        <v>34</v>
      </c>
      <c r="H25" s="53"/>
      <c r="I25" s="53"/>
      <c r="J25" s="53"/>
      <c r="K25" s="53"/>
      <c r="L25" s="53"/>
      <c r="M25" s="53"/>
      <c r="N25" s="53"/>
      <c r="O25" s="52" t="s">
        <v>132</v>
      </c>
      <c r="P25" s="61">
        <v>43509</v>
      </c>
      <c r="Q25" s="69">
        <v>318692019</v>
      </c>
      <c r="R25" s="85" t="s">
        <v>133</v>
      </c>
      <c r="S25" s="55"/>
      <c r="T25" s="57" t="s">
        <v>38</v>
      </c>
      <c r="U25" s="58" t="s">
        <v>134</v>
      </c>
      <c r="V25" s="55" t="s">
        <v>135</v>
      </c>
      <c r="W25" s="57"/>
      <c r="X25" s="57"/>
      <c r="AA25" s="60"/>
    </row>
    <row r="26" spans="1:28" s="59" customFormat="1" ht="36" x14ac:dyDescent="0.15">
      <c r="A26" s="51" t="s">
        <v>136</v>
      </c>
      <c r="B26" s="50">
        <v>43508</v>
      </c>
      <c r="C26" s="53" t="s">
        <v>137</v>
      </c>
      <c r="D26" s="53"/>
      <c r="E26" s="53"/>
      <c r="F26" s="56" t="s">
        <v>34</v>
      </c>
      <c r="G26" s="53"/>
      <c r="H26" s="53"/>
      <c r="I26" s="53"/>
      <c r="J26" s="53"/>
      <c r="K26" s="53"/>
      <c r="L26" s="53"/>
      <c r="M26" s="53"/>
      <c r="N26" s="53"/>
      <c r="O26" s="52" t="s">
        <v>138</v>
      </c>
      <c r="P26" s="61">
        <v>43509</v>
      </c>
      <c r="Q26" s="69">
        <v>318792019</v>
      </c>
      <c r="R26" s="84" t="s">
        <v>139</v>
      </c>
      <c r="S26" s="55"/>
      <c r="T26" s="57" t="s">
        <v>38</v>
      </c>
      <c r="U26" s="58" t="s">
        <v>45</v>
      </c>
      <c r="V26" s="55" t="s">
        <v>140</v>
      </c>
      <c r="W26" s="57"/>
      <c r="X26" s="57"/>
      <c r="AA26" s="60"/>
    </row>
    <row r="27" spans="1:28" s="73" customFormat="1" ht="27" x14ac:dyDescent="0.15">
      <c r="A27" s="75" t="s">
        <v>141</v>
      </c>
      <c r="B27" s="63">
        <v>43508</v>
      </c>
      <c r="C27" s="64" t="s">
        <v>142</v>
      </c>
      <c r="D27" s="65"/>
      <c r="E27" s="53"/>
      <c r="F27" s="53"/>
      <c r="G27" s="56" t="s">
        <v>34</v>
      </c>
      <c r="H27" s="53"/>
      <c r="I27" s="53"/>
      <c r="J27" s="65"/>
      <c r="K27" s="53"/>
      <c r="L27" s="53"/>
      <c r="M27" s="53"/>
      <c r="N27" s="53"/>
      <c r="O27" s="53" t="s">
        <v>143</v>
      </c>
      <c r="P27" s="63">
        <v>43509</v>
      </c>
      <c r="Q27" s="69" t="s">
        <v>144</v>
      </c>
      <c r="R27" s="77" t="s">
        <v>145</v>
      </c>
      <c r="S27" s="71"/>
      <c r="T27" s="53" t="s">
        <v>38</v>
      </c>
      <c r="U27" s="58" t="s">
        <v>84</v>
      </c>
      <c r="V27" s="53" t="s">
        <v>71</v>
      </c>
      <c r="W27" s="64"/>
      <c r="X27" s="72"/>
    </row>
    <row r="28" spans="1:28" s="59" customFormat="1" ht="27" x14ac:dyDescent="0.15">
      <c r="A28" s="51" t="s">
        <v>41</v>
      </c>
      <c r="B28" s="50">
        <v>43509</v>
      </c>
      <c r="C28" s="53" t="s">
        <v>146</v>
      </c>
      <c r="D28" s="53"/>
      <c r="E28" s="53"/>
      <c r="F28" s="79"/>
      <c r="G28" s="56" t="s">
        <v>34</v>
      </c>
      <c r="H28" s="53"/>
      <c r="I28" s="53"/>
      <c r="J28" s="53"/>
      <c r="K28" s="53"/>
      <c r="L28" s="53"/>
      <c r="M28" s="53"/>
      <c r="N28" s="53"/>
      <c r="O28" s="52" t="s">
        <v>147</v>
      </c>
      <c r="P28" s="50">
        <v>43510</v>
      </c>
      <c r="Q28" s="69" t="s">
        <v>148</v>
      </c>
      <c r="R28" s="55"/>
      <c r="S28" s="55"/>
      <c r="T28" s="57" t="s">
        <v>44</v>
      </c>
      <c r="U28" s="58" t="s">
        <v>149</v>
      </c>
      <c r="V28" s="55" t="s">
        <v>150</v>
      </c>
      <c r="W28" s="57"/>
      <c r="X28" s="57"/>
      <c r="AA28" s="60"/>
    </row>
    <row r="29" spans="1:28" s="59" customFormat="1" ht="36" x14ac:dyDescent="0.15">
      <c r="A29" s="51" t="s">
        <v>151</v>
      </c>
      <c r="B29" s="50">
        <v>43510</v>
      </c>
      <c r="C29" s="64" t="s">
        <v>152</v>
      </c>
      <c r="D29" s="53"/>
      <c r="E29" s="53"/>
      <c r="F29" s="56" t="s">
        <v>34</v>
      </c>
      <c r="G29" s="53"/>
      <c r="H29" s="53"/>
      <c r="I29" s="53"/>
      <c r="J29" s="53"/>
      <c r="K29" s="53"/>
      <c r="L29" s="53"/>
      <c r="M29" s="53"/>
      <c r="N29" s="53"/>
      <c r="O29" s="52" t="s">
        <v>153</v>
      </c>
      <c r="P29" s="86">
        <v>43511</v>
      </c>
      <c r="Q29" s="69">
        <v>332352019</v>
      </c>
      <c r="R29" s="55" t="s">
        <v>154</v>
      </c>
      <c r="S29" s="55" t="s">
        <v>155</v>
      </c>
      <c r="T29" s="57" t="s">
        <v>38</v>
      </c>
      <c r="U29" s="58" t="s">
        <v>134</v>
      </c>
      <c r="V29" s="55" t="s">
        <v>77</v>
      </c>
      <c r="W29" s="57"/>
      <c r="X29" s="57"/>
      <c r="AA29" s="60"/>
    </row>
    <row r="30" spans="1:28" s="59" customFormat="1" ht="18" x14ac:dyDescent="0.15">
      <c r="A30" s="51" t="s">
        <v>41</v>
      </c>
      <c r="B30" s="50">
        <v>43510</v>
      </c>
      <c r="C30" s="53" t="s">
        <v>156</v>
      </c>
      <c r="D30" s="53"/>
      <c r="E30" s="53"/>
      <c r="F30" s="56" t="s">
        <v>34</v>
      </c>
      <c r="G30" s="53"/>
      <c r="H30" s="53"/>
      <c r="I30" s="53"/>
      <c r="J30" s="53"/>
      <c r="K30" s="53"/>
      <c r="L30" s="53"/>
      <c r="M30" s="53"/>
      <c r="N30" s="53"/>
      <c r="O30" s="52" t="s">
        <v>157</v>
      </c>
      <c r="P30" s="61">
        <v>43511</v>
      </c>
      <c r="Q30" s="69" t="s">
        <v>158</v>
      </c>
      <c r="R30" s="55" t="s">
        <v>159</v>
      </c>
      <c r="S30" s="55"/>
      <c r="T30" s="57" t="s">
        <v>44</v>
      </c>
      <c r="U30" s="58" t="s">
        <v>160</v>
      </c>
      <c r="V30" s="55" t="s">
        <v>40</v>
      </c>
      <c r="W30" s="57"/>
      <c r="X30" s="57"/>
      <c r="AA30" s="60"/>
    </row>
    <row r="31" spans="1:28" s="59" customFormat="1" ht="72" x14ac:dyDescent="0.15">
      <c r="A31" s="51" t="s">
        <v>161</v>
      </c>
      <c r="B31" s="50">
        <v>43510</v>
      </c>
      <c r="C31" s="53" t="s">
        <v>162</v>
      </c>
      <c r="D31" s="53"/>
      <c r="E31" s="53"/>
      <c r="F31" s="53"/>
      <c r="G31" s="56" t="s">
        <v>34</v>
      </c>
      <c r="H31" s="53"/>
      <c r="I31" s="53"/>
      <c r="J31" s="53"/>
      <c r="K31" s="53"/>
      <c r="L31" s="53"/>
      <c r="M31" s="53"/>
      <c r="N31" s="83"/>
      <c r="O31" s="52" t="s">
        <v>163</v>
      </c>
      <c r="P31" s="61">
        <v>43511</v>
      </c>
      <c r="Q31" s="69" t="s">
        <v>164</v>
      </c>
      <c r="R31" s="84" t="s">
        <v>165</v>
      </c>
      <c r="S31" s="55"/>
      <c r="T31" s="57" t="s">
        <v>38</v>
      </c>
      <c r="U31" s="58" t="s">
        <v>45</v>
      </c>
      <c r="V31" s="55" t="s">
        <v>57</v>
      </c>
      <c r="W31" s="57"/>
      <c r="X31" s="57"/>
      <c r="AA31" s="60"/>
    </row>
    <row r="32" spans="1:28" s="59" customFormat="1" ht="54" x14ac:dyDescent="0.15">
      <c r="A32" s="51" t="s">
        <v>166</v>
      </c>
      <c r="B32" s="50">
        <v>43510</v>
      </c>
      <c r="C32" s="64" t="s">
        <v>167</v>
      </c>
      <c r="D32" s="53"/>
      <c r="E32" s="53"/>
      <c r="F32" s="56" t="s">
        <v>34</v>
      </c>
      <c r="G32" s="53"/>
      <c r="H32" s="53"/>
      <c r="I32" s="53"/>
      <c r="J32" s="53"/>
      <c r="K32" s="53"/>
      <c r="L32" s="53"/>
      <c r="M32" s="53"/>
      <c r="N32" s="83"/>
      <c r="O32" s="52" t="s">
        <v>168</v>
      </c>
      <c r="P32" s="61">
        <v>43511</v>
      </c>
      <c r="Q32" s="69" t="s">
        <v>169</v>
      </c>
      <c r="R32" s="84" t="s">
        <v>170</v>
      </c>
      <c r="S32" s="55" t="s">
        <v>171</v>
      </c>
      <c r="T32" s="57" t="s">
        <v>38</v>
      </c>
      <c r="U32" s="58" t="s">
        <v>172</v>
      </c>
      <c r="V32" s="55" t="s">
        <v>77</v>
      </c>
      <c r="W32" s="57"/>
      <c r="X32" s="57"/>
      <c r="AA32" s="60"/>
    </row>
    <row r="33" spans="1:27" s="59" customFormat="1" ht="63" x14ac:dyDescent="0.15">
      <c r="A33" s="51" t="s">
        <v>166</v>
      </c>
      <c r="B33" s="50">
        <v>43510</v>
      </c>
      <c r="C33" s="64" t="s">
        <v>167</v>
      </c>
      <c r="D33" s="53"/>
      <c r="E33" s="53"/>
      <c r="F33" s="56" t="s">
        <v>34</v>
      </c>
      <c r="G33" s="53"/>
      <c r="H33" s="53"/>
      <c r="I33" s="53"/>
      <c r="J33" s="82"/>
      <c r="K33" s="53"/>
      <c r="L33" s="83"/>
      <c r="M33" s="53"/>
      <c r="N33" s="83"/>
      <c r="O33" s="52" t="s">
        <v>173</v>
      </c>
      <c r="P33" s="61">
        <v>43511</v>
      </c>
      <c r="Q33" s="69" t="s">
        <v>174</v>
      </c>
      <c r="R33" s="84" t="s">
        <v>170</v>
      </c>
      <c r="S33" s="55" t="s">
        <v>171</v>
      </c>
      <c r="T33" s="57" t="s">
        <v>38</v>
      </c>
      <c r="U33" s="58" t="s">
        <v>172</v>
      </c>
      <c r="V33" s="55" t="s">
        <v>77</v>
      </c>
      <c r="W33" s="57"/>
      <c r="X33" s="57"/>
      <c r="AA33" s="60"/>
    </row>
    <row r="34" spans="1:27" s="59" customFormat="1" ht="72" x14ac:dyDescent="0.15">
      <c r="A34" s="49" t="s">
        <v>41</v>
      </c>
      <c r="B34" s="50">
        <v>43511</v>
      </c>
      <c r="C34" s="51" t="s">
        <v>175</v>
      </c>
      <c r="D34" s="53"/>
      <c r="E34" s="53"/>
      <c r="F34" s="56" t="s">
        <v>34</v>
      </c>
      <c r="G34" s="53"/>
      <c r="H34" s="53"/>
      <c r="I34" s="53"/>
      <c r="J34" s="82"/>
      <c r="K34" s="53"/>
      <c r="L34" s="83"/>
      <c r="M34" s="53"/>
      <c r="N34" s="83"/>
      <c r="O34" s="52" t="s">
        <v>176</v>
      </c>
      <c r="P34" s="61">
        <v>43511</v>
      </c>
      <c r="Q34" s="69">
        <v>340552019</v>
      </c>
      <c r="R34" s="84" t="s">
        <v>177</v>
      </c>
      <c r="S34" s="55"/>
      <c r="T34" s="57" t="s">
        <v>44</v>
      </c>
      <c r="U34" s="58" t="s">
        <v>56</v>
      </c>
      <c r="V34" s="55" t="s">
        <v>40</v>
      </c>
      <c r="W34" s="57"/>
      <c r="X34" s="57"/>
      <c r="AA34" s="60"/>
    </row>
    <row r="35" spans="1:27" s="59" customFormat="1" ht="18" x14ac:dyDescent="0.15">
      <c r="A35" s="51" t="s">
        <v>178</v>
      </c>
      <c r="B35" s="50">
        <v>43510</v>
      </c>
      <c r="C35" s="53" t="s">
        <v>179</v>
      </c>
      <c r="D35" s="53"/>
      <c r="E35" s="53"/>
      <c r="F35" s="53"/>
      <c r="G35" s="56" t="s">
        <v>34</v>
      </c>
      <c r="H35" s="53"/>
      <c r="I35" s="53"/>
      <c r="J35" s="65"/>
      <c r="K35" s="53"/>
      <c r="L35" s="53"/>
      <c r="M35" s="53"/>
      <c r="N35" s="53"/>
      <c r="O35" s="52" t="s">
        <v>180</v>
      </c>
      <c r="P35" s="61">
        <v>43511</v>
      </c>
      <c r="Q35" s="69">
        <v>345792019</v>
      </c>
      <c r="R35" s="55" t="s">
        <v>181</v>
      </c>
      <c r="S35" s="55"/>
      <c r="T35" s="57" t="s">
        <v>38</v>
      </c>
      <c r="U35" s="58" t="s">
        <v>160</v>
      </c>
      <c r="V35" s="55" t="s">
        <v>57</v>
      </c>
      <c r="W35" s="57"/>
      <c r="X35" s="57"/>
      <c r="AA35" s="60"/>
    </row>
    <row r="36" spans="1:27" s="59" customFormat="1" ht="27" x14ac:dyDescent="0.15">
      <c r="A36" s="51" t="s">
        <v>182</v>
      </c>
      <c r="B36" s="50">
        <v>43510</v>
      </c>
      <c r="C36" s="53" t="s">
        <v>183</v>
      </c>
      <c r="D36" s="53"/>
      <c r="E36" s="53"/>
      <c r="F36" s="56" t="s">
        <v>34</v>
      </c>
      <c r="G36" s="53"/>
      <c r="H36" s="53"/>
      <c r="I36" s="53"/>
      <c r="J36" s="53"/>
      <c r="K36" s="53"/>
      <c r="L36" s="53"/>
      <c r="M36" s="53"/>
      <c r="N36" s="53"/>
      <c r="O36" s="52" t="s">
        <v>184</v>
      </c>
      <c r="P36" s="61">
        <v>43511</v>
      </c>
      <c r="Q36" s="69">
        <v>345882019</v>
      </c>
      <c r="R36" s="55" t="s">
        <v>185</v>
      </c>
      <c r="S36" s="55"/>
      <c r="T36" s="57" t="s">
        <v>38</v>
      </c>
      <c r="U36" s="58" t="s">
        <v>186</v>
      </c>
      <c r="V36" s="55" t="s">
        <v>40</v>
      </c>
      <c r="W36" s="57"/>
      <c r="X36" s="57"/>
      <c r="AA36" s="60"/>
    </row>
    <row r="37" spans="1:27" s="59" customFormat="1" ht="18" x14ac:dyDescent="0.15">
      <c r="A37" s="49" t="s">
        <v>187</v>
      </c>
      <c r="B37" s="50">
        <v>43510</v>
      </c>
      <c r="C37" s="51" t="s">
        <v>188</v>
      </c>
      <c r="D37" s="53"/>
      <c r="E37" s="53"/>
      <c r="F37" s="56" t="s">
        <v>34</v>
      </c>
      <c r="G37" s="53"/>
      <c r="H37" s="53"/>
      <c r="I37" s="53"/>
      <c r="J37" s="53"/>
      <c r="K37" s="53"/>
      <c r="L37" s="65"/>
      <c r="M37" s="53"/>
      <c r="N37" s="53"/>
      <c r="O37" s="52" t="s">
        <v>189</v>
      </c>
      <c r="P37" s="61">
        <v>43511</v>
      </c>
      <c r="Q37" s="69">
        <v>346942019</v>
      </c>
      <c r="R37" s="55" t="s">
        <v>190</v>
      </c>
      <c r="S37" s="55"/>
      <c r="T37" s="57" t="s">
        <v>38</v>
      </c>
      <c r="U37" s="58" t="s">
        <v>134</v>
      </c>
      <c r="V37" s="55" t="s">
        <v>140</v>
      </c>
      <c r="W37" s="57"/>
      <c r="X37" s="57"/>
      <c r="AA37" s="60"/>
    </row>
    <row r="38" spans="1:27" s="59" customFormat="1" ht="18" x14ac:dyDescent="0.15">
      <c r="A38" s="49" t="s">
        <v>191</v>
      </c>
      <c r="B38" s="50">
        <v>43511</v>
      </c>
      <c r="C38" s="51" t="s">
        <v>192</v>
      </c>
      <c r="D38" s="53"/>
      <c r="E38" s="53"/>
      <c r="F38" s="53"/>
      <c r="G38" s="56" t="s">
        <v>34</v>
      </c>
      <c r="H38" s="53"/>
      <c r="I38" s="65"/>
      <c r="J38" s="53"/>
      <c r="K38" s="53"/>
      <c r="L38" s="53"/>
      <c r="M38" s="53"/>
      <c r="N38" s="53"/>
      <c r="O38" s="52" t="s">
        <v>193</v>
      </c>
      <c r="P38" s="61">
        <v>43511</v>
      </c>
      <c r="Q38" s="69">
        <v>348062019</v>
      </c>
      <c r="R38" s="55" t="s">
        <v>194</v>
      </c>
      <c r="S38" s="55"/>
      <c r="T38" s="57" t="s">
        <v>38</v>
      </c>
      <c r="U38" s="58" t="s">
        <v>149</v>
      </c>
      <c r="V38" s="55" t="s">
        <v>57</v>
      </c>
      <c r="W38" s="57"/>
      <c r="X38" s="57"/>
      <c r="AA38" s="60"/>
    </row>
    <row r="39" spans="1:27" s="59" customFormat="1" ht="18" x14ac:dyDescent="0.15">
      <c r="A39" s="51" t="s">
        <v>41</v>
      </c>
      <c r="B39" s="50">
        <v>43512</v>
      </c>
      <c r="C39" s="53" t="s">
        <v>195</v>
      </c>
      <c r="D39" s="53"/>
      <c r="E39" s="53"/>
      <c r="F39" s="56" t="s">
        <v>34</v>
      </c>
      <c r="G39" s="53"/>
      <c r="H39" s="53"/>
      <c r="I39" s="53"/>
      <c r="J39" s="53"/>
      <c r="K39" s="53"/>
      <c r="L39" s="53"/>
      <c r="M39" s="53"/>
      <c r="N39" s="53"/>
      <c r="O39" s="52" t="s">
        <v>196</v>
      </c>
      <c r="P39" s="61">
        <v>43514</v>
      </c>
      <c r="Q39" s="69">
        <v>322892019</v>
      </c>
      <c r="R39" s="55" t="s">
        <v>197</v>
      </c>
      <c r="S39" s="55"/>
      <c r="T39" s="57" t="s">
        <v>44</v>
      </c>
      <c r="U39" s="58" t="s">
        <v>84</v>
      </c>
      <c r="V39" s="55" t="s">
        <v>77</v>
      </c>
      <c r="W39" s="57"/>
      <c r="X39" s="57"/>
    </row>
    <row r="40" spans="1:27" s="59" customFormat="1" ht="27" x14ac:dyDescent="0.15">
      <c r="A40" s="51" t="s">
        <v>198</v>
      </c>
      <c r="B40" s="50">
        <v>43511</v>
      </c>
      <c r="C40" s="50" t="s">
        <v>199</v>
      </c>
      <c r="D40" s="53"/>
      <c r="E40" s="53"/>
      <c r="F40" s="65"/>
      <c r="G40" s="56" t="s">
        <v>34</v>
      </c>
      <c r="H40" s="53"/>
      <c r="I40" s="53"/>
      <c r="J40" s="53"/>
      <c r="K40" s="53"/>
      <c r="L40" s="53"/>
      <c r="M40" s="53"/>
      <c r="N40" s="53"/>
      <c r="O40" s="52" t="s">
        <v>200</v>
      </c>
      <c r="P40" s="61">
        <v>43514</v>
      </c>
      <c r="Q40" s="69">
        <v>365852019</v>
      </c>
      <c r="R40" s="55" t="s">
        <v>197</v>
      </c>
      <c r="S40" s="55"/>
      <c r="T40" s="57" t="s">
        <v>198</v>
      </c>
      <c r="U40" s="58" t="s">
        <v>84</v>
      </c>
      <c r="V40" s="55" t="s">
        <v>40</v>
      </c>
      <c r="W40" s="57"/>
      <c r="X40" s="57"/>
    </row>
    <row r="41" spans="1:27" s="73" customFormat="1" ht="27" x14ac:dyDescent="0.15">
      <c r="A41" s="75" t="s">
        <v>41</v>
      </c>
      <c r="B41" s="63">
        <v>43507</v>
      </c>
      <c r="C41" s="64" t="s">
        <v>46</v>
      </c>
      <c r="D41" s="65"/>
      <c r="E41" s="53"/>
      <c r="F41" s="53"/>
      <c r="G41" s="53"/>
      <c r="H41" s="53"/>
      <c r="I41" s="53"/>
      <c r="J41" s="53"/>
      <c r="K41" s="53"/>
      <c r="L41" s="56" t="s">
        <v>34</v>
      </c>
      <c r="M41" s="53"/>
      <c r="N41" s="53"/>
      <c r="O41" s="53" t="s">
        <v>201</v>
      </c>
      <c r="P41" s="63">
        <v>43514</v>
      </c>
      <c r="Q41" s="69" t="s">
        <v>202</v>
      </c>
      <c r="R41" s="77" t="s">
        <v>203</v>
      </c>
      <c r="S41" s="71"/>
      <c r="T41" s="53" t="s">
        <v>44</v>
      </c>
      <c r="U41" s="53" t="s">
        <v>84</v>
      </c>
      <c r="V41" s="53" t="s">
        <v>77</v>
      </c>
      <c r="W41" s="64"/>
      <c r="X41" s="72"/>
    </row>
    <row r="42" spans="1:27" s="73" customFormat="1" ht="27" x14ac:dyDescent="0.15">
      <c r="A42" s="75" t="s">
        <v>198</v>
      </c>
      <c r="B42" s="63">
        <v>43514</v>
      </c>
      <c r="C42" s="64" t="s">
        <v>204</v>
      </c>
      <c r="D42" s="65"/>
      <c r="E42" s="53"/>
      <c r="F42" s="56" t="s">
        <v>34</v>
      </c>
      <c r="G42" s="65"/>
      <c r="H42" s="53"/>
      <c r="I42" s="53"/>
      <c r="J42" s="53"/>
      <c r="K42" s="53"/>
      <c r="L42" s="53"/>
      <c r="M42" s="53"/>
      <c r="N42" s="53"/>
      <c r="O42" s="53" t="s">
        <v>205</v>
      </c>
      <c r="P42" s="63">
        <v>43514</v>
      </c>
      <c r="Q42" s="69" t="s">
        <v>206</v>
      </c>
      <c r="R42" s="77" t="s">
        <v>207</v>
      </c>
      <c r="S42" s="71"/>
      <c r="T42" s="53" t="s">
        <v>198</v>
      </c>
      <c r="U42" s="53" t="s">
        <v>63</v>
      </c>
      <c r="V42" s="53" t="s">
        <v>57</v>
      </c>
      <c r="W42" s="64"/>
      <c r="X42" s="72"/>
    </row>
    <row r="43" spans="1:27" s="73" customFormat="1" ht="18" x14ac:dyDescent="0.15">
      <c r="A43" s="75" t="s">
        <v>198</v>
      </c>
      <c r="B43" s="63">
        <v>43514</v>
      </c>
      <c r="C43" s="64" t="s">
        <v>204</v>
      </c>
      <c r="D43" s="65"/>
      <c r="E43" s="53"/>
      <c r="F43" s="56" t="s">
        <v>34</v>
      </c>
      <c r="G43" s="63"/>
      <c r="H43" s="53"/>
      <c r="I43" s="53"/>
      <c r="J43" s="53"/>
      <c r="K43" s="53"/>
      <c r="L43" s="53"/>
      <c r="M43" s="53"/>
      <c r="N43" s="53"/>
      <c r="O43" s="53" t="s">
        <v>208</v>
      </c>
      <c r="P43" s="63">
        <v>43514</v>
      </c>
      <c r="Q43" s="69" t="s">
        <v>209</v>
      </c>
      <c r="R43" s="77">
        <v>0</v>
      </c>
      <c r="S43" s="71">
        <v>0</v>
      </c>
      <c r="T43" s="53" t="s">
        <v>198</v>
      </c>
      <c r="U43" s="58" t="s">
        <v>63</v>
      </c>
      <c r="V43" s="53" t="s">
        <v>57</v>
      </c>
      <c r="W43" s="64"/>
      <c r="X43" s="72"/>
    </row>
    <row r="44" spans="1:27" s="73" customFormat="1" ht="90" x14ac:dyDescent="0.15">
      <c r="A44" s="75" t="s">
        <v>210</v>
      </c>
      <c r="B44" s="63">
        <v>43514</v>
      </c>
      <c r="C44" s="64" t="s">
        <v>211</v>
      </c>
      <c r="D44" s="65"/>
      <c r="E44" s="53"/>
      <c r="F44" s="56" t="s">
        <v>34</v>
      </c>
      <c r="G44" s="63"/>
      <c r="H44" s="53"/>
      <c r="I44" s="53"/>
      <c r="J44" s="53"/>
      <c r="K44" s="53"/>
      <c r="L44" s="53"/>
      <c r="M44" s="53"/>
      <c r="N44" s="53"/>
      <c r="O44" s="53" t="s">
        <v>212</v>
      </c>
      <c r="P44" s="63">
        <v>43516</v>
      </c>
      <c r="Q44" s="69" t="s">
        <v>213</v>
      </c>
      <c r="R44" s="77" t="s">
        <v>214</v>
      </c>
      <c r="S44" s="71" t="s">
        <v>215</v>
      </c>
      <c r="T44" s="53" t="s">
        <v>38</v>
      </c>
      <c r="U44" s="53" t="s">
        <v>50</v>
      </c>
      <c r="V44" s="53" t="s">
        <v>140</v>
      </c>
      <c r="W44" s="64"/>
      <c r="X44" s="72"/>
    </row>
    <row r="45" spans="1:27" s="73" customFormat="1" ht="27" x14ac:dyDescent="0.15">
      <c r="A45" s="75" t="s">
        <v>216</v>
      </c>
      <c r="B45" s="63">
        <v>43515</v>
      </c>
      <c r="C45" s="64" t="s">
        <v>217</v>
      </c>
      <c r="D45" s="65"/>
      <c r="E45" s="53"/>
      <c r="F45" s="53"/>
      <c r="G45" s="56" t="s">
        <v>34</v>
      </c>
      <c r="H45" s="53"/>
      <c r="I45" s="53"/>
      <c r="J45" s="53"/>
      <c r="K45" s="53"/>
      <c r="L45" s="53"/>
      <c r="M45" s="53"/>
      <c r="N45" s="53"/>
      <c r="O45" s="53" t="s">
        <v>218</v>
      </c>
      <c r="P45" s="63">
        <v>43515</v>
      </c>
      <c r="Q45" s="69" t="s">
        <v>219</v>
      </c>
      <c r="R45" s="77" t="s">
        <v>220</v>
      </c>
      <c r="S45" s="71" t="s">
        <v>221</v>
      </c>
      <c r="T45" s="53" t="s">
        <v>38</v>
      </c>
      <c r="U45" s="53" t="s">
        <v>222</v>
      </c>
      <c r="V45" s="53" t="s">
        <v>40</v>
      </c>
      <c r="W45" s="64"/>
      <c r="X45" s="72"/>
    </row>
    <row r="46" spans="1:27" s="73" customFormat="1" ht="72" x14ac:dyDescent="0.15">
      <c r="A46" s="75" t="s">
        <v>223</v>
      </c>
      <c r="B46" s="63">
        <v>43514</v>
      </c>
      <c r="C46" s="64" t="s">
        <v>224</v>
      </c>
      <c r="D46" s="65"/>
      <c r="E46" s="53"/>
      <c r="F46" s="53"/>
      <c r="G46" s="56" t="s">
        <v>34</v>
      </c>
      <c r="H46" s="53"/>
      <c r="I46" s="53"/>
      <c r="J46" s="53"/>
      <c r="K46" s="53"/>
      <c r="L46" s="53"/>
      <c r="M46" s="53"/>
      <c r="N46" s="53"/>
      <c r="O46" s="53" t="s">
        <v>225</v>
      </c>
      <c r="P46" s="63">
        <v>43516</v>
      </c>
      <c r="Q46" s="69" t="s">
        <v>226</v>
      </c>
      <c r="R46" s="77" t="s">
        <v>227</v>
      </c>
      <c r="S46" s="71" t="s">
        <v>228</v>
      </c>
      <c r="T46" s="53" t="s">
        <v>38</v>
      </c>
      <c r="U46" s="53" t="s">
        <v>84</v>
      </c>
      <c r="V46" s="53" t="s">
        <v>150</v>
      </c>
      <c r="W46" s="64"/>
      <c r="X46" s="72"/>
    </row>
    <row r="47" spans="1:27" s="73" customFormat="1" ht="72" x14ac:dyDescent="0.15">
      <c r="A47" s="75" t="s">
        <v>229</v>
      </c>
      <c r="B47" s="63">
        <v>43514</v>
      </c>
      <c r="C47" s="64" t="s">
        <v>230</v>
      </c>
      <c r="D47" s="65"/>
      <c r="E47" s="53"/>
      <c r="F47" s="53"/>
      <c r="G47" s="56" t="s">
        <v>34</v>
      </c>
      <c r="H47" s="53"/>
      <c r="I47" s="53"/>
      <c r="J47" s="53"/>
      <c r="K47" s="53"/>
      <c r="L47" s="53"/>
      <c r="M47" s="53"/>
      <c r="N47" s="53"/>
      <c r="O47" s="53" t="s">
        <v>225</v>
      </c>
      <c r="P47" s="63">
        <v>43516</v>
      </c>
      <c r="Q47" s="69" t="s">
        <v>231</v>
      </c>
      <c r="R47" s="77" t="s">
        <v>227</v>
      </c>
      <c r="S47" s="71" t="s">
        <v>228</v>
      </c>
      <c r="T47" s="53" t="s">
        <v>38</v>
      </c>
      <c r="U47" s="58" t="s">
        <v>84</v>
      </c>
      <c r="V47" s="53" t="s">
        <v>150</v>
      </c>
      <c r="W47" s="64"/>
      <c r="X47" s="72"/>
    </row>
    <row r="48" spans="1:27" s="73" customFormat="1" ht="26.25" customHeight="1" x14ac:dyDescent="0.15">
      <c r="A48" s="75" t="s">
        <v>198</v>
      </c>
      <c r="B48" s="63">
        <v>43514</v>
      </c>
      <c r="C48" s="64" t="s">
        <v>232</v>
      </c>
      <c r="D48" s="87"/>
      <c r="E48" s="53"/>
      <c r="F48" s="53"/>
      <c r="G48" s="53"/>
      <c r="H48" s="53"/>
      <c r="I48" s="53"/>
      <c r="J48" s="56" t="s">
        <v>34</v>
      </c>
      <c r="K48" s="53"/>
      <c r="L48" s="53"/>
      <c r="M48" s="53"/>
      <c r="N48" s="53"/>
      <c r="O48" s="53" t="s">
        <v>233</v>
      </c>
      <c r="P48" s="63">
        <v>43516</v>
      </c>
      <c r="Q48" s="69" t="s">
        <v>234</v>
      </c>
      <c r="R48" s="77" t="s">
        <v>235</v>
      </c>
      <c r="S48" s="77" t="s">
        <v>236</v>
      </c>
      <c r="T48" s="53" t="s">
        <v>198</v>
      </c>
      <c r="U48" s="58" t="s">
        <v>84</v>
      </c>
      <c r="V48" s="53" t="s">
        <v>40</v>
      </c>
      <c r="W48" s="64"/>
      <c r="X48" s="72"/>
    </row>
    <row r="49" spans="1:24" s="73" customFormat="1" ht="72" x14ac:dyDescent="0.15">
      <c r="A49" s="75" t="s">
        <v>41</v>
      </c>
      <c r="B49" s="63">
        <v>43514</v>
      </c>
      <c r="C49" s="64" t="s">
        <v>237</v>
      </c>
      <c r="D49" s="65"/>
      <c r="E49" s="53"/>
      <c r="F49" s="53"/>
      <c r="G49" s="53"/>
      <c r="H49" s="53"/>
      <c r="I49" s="53"/>
      <c r="J49" s="53"/>
      <c r="K49" s="56" t="s">
        <v>34</v>
      </c>
      <c r="L49" s="53"/>
      <c r="M49" s="53"/>
      <c r="N49" s="53"/>
      <c r="O49" s="53" t="s">
        <v>238</v>
      </c>
      <c r="P49" s="63">
        <v>43516</v>
      </c>
      <c r="Q49" s="69" t="s">
        <v>239</v>
      </c>
      <c r="R49" s="77" t="s">
        <v>240</v>
      </c>
      <c r="S49" s="71" t="s">
        <v>241</v>
      </c>
      <c r="T49" s="53" t="s">
        <v>44</v>
      </c>
      <c r="U49" s="58" t="s">
        <v>160</v>
      </c>
      <c r="V49" s="53" t="s">
        <v>57</v>
      </c>
      <c r="W49" s="64"/>
      <c r="X49" s="72"/>
    </row>
    <row r="50" spans="1:24" s="88" customFormat="1" ht="45" x14ac:dyDescent="0.2">
      <c r="A50" s="51" t="s">
        <v>198</v>
      </c>
      <c r="B50" s="50">
        <v>43516</v>
      </c>
      <c r="C50" s="53" t="s">
        <v>242</v>
      </c>
      <c r="D50" s="53"/>
      <c r="E50" s="53"/>
      <c r="F50" s="65"/>
      <c r="G50" s="53"/>
      <c r="H50" s="53"/>
      <c r="I50" s="53"/>
      <c r="J50" s="53"/>
      <c r="K50" s="53"/>
      <c r="L50" s="56" t="s">
        <v>34</v>
      </c>
      <c r="M50" s="53"/>
      <c r="N50" s="53"/>
      <c r="O50" s="52" t="s">
        <v>243</v>
      </c>
      <c r="P50" s="61">
        <v>43517</v>
      </c>
      <c r="Q50" s="69" t="s">
        <v>244</v>
      </c>
      <c r="R50" s="55" t="s">
        <v>245</v>
      </c>
      <c r="S50" s="55" t="s">
        <v>246</v>
      </c>
      <c r="T50" s="57" t="s">
        <v>198</v>
      </c>
      <c r="U50" s="58" t="s">
        <v>63</v>
      </c>
      <c r="V50" s="55" t="s">
        <v>40</v>
      </c>
      <c r="W50" s="57"/>
      <c r="X50" s="57"/>
    </row>
    <row r="51" spans="1:24" s="88" customFormat="1" ht="36" x14ac:dyDescent="0.2">
      <c r="A51" s="51" t="s">
        <v>247</v>
      </c>
      <c r="B51" s="50">
        <v>43516</v>
      </c>
      <c r="C51" s="53" t="s">
        <v>59</v>
      </c>
      <c r="D51" s="53"/>
      <c r="E51" s="53"/>
      <c r="F51" s="65"/>
      <c r="G51" s="53"/>
      <c r="H51" s="53"/>
      <c r="I51" s="53"/>
      <c r="J51" s="53"/>
      <c r="K51" s="53"/>
      <c r="L51" s="53"/>
      <c r="M51" s="53"/>
      <c r="N51" s="56" t="s">
        <v>34</v>
      </c>
      <c r="O51" s="52" t="s">
        <v>248</v>
      </c>
      <c r="P51" s="61">
        <v>43517</v>
      </c>
      <c r="Q51" s="69">
        <v>404802019</v>
      </c>
      <c r="R51" s="55" t="s">
        <v>249</v>
      </c>
      <c r="S51" s="55" t="s">
        <v>250</v>
      </c>
      <c r="T51" s="57" t="s">
        <v>38</v>
      </c>
      <c r="U51" s="58" t="s">
        <v>56</v>
      </c>
      <c r="V51" s="55" t="s">
        <v>40</v>
      </c>
      <c r="W51" s="57"/>
      <c r="X51" s="57"/>
    </row>
    <row r="52" spans="1:24" s="88" customFormat="1" ht="27" x14ac:dyDescent="0.2">
      <c r="A52" s="51" t="s">
        <v>251</v>
      </c>
      <c r="B52" s="50">
        <v>43515</v>
      </c>
      <c r="C52" s="53" t="s">
        <v>252</v>
      </c>
      <c r="D52" s="53"/>
      <c r="E52" s="53"/>
      <c r="F52" s="56" t="s">
        <v>34</v>
      </c>
      <c r="G52" s="53"/>
      <c r="H52" s="53"/>
      <c r="I52" s="53"/>
      <c r="J52" s="53"/>
      <c r="K52" s="53"/>
      <c r="L52" s="53"/>
      <c r="M52" s="53"/>
      <c r="N52" s="53"/>
      <c r="O52" s="52" t="s">
        <v>253</v>
      </c>
      <c r="P52" s="61">
        <v>43518</v>
      </c>
      <c r="Q52" s="69">
        <v>405212019</v>
      </c>
      <c r="R52" s="55" t="s">
        <v>254</v>
      </c>
      <c r="S52" s="55" t="s">
        <v>255</v>
      </c>
      <c r="T52" s="57" t="s">
        <v>38</v>
      </c>
      <c r="U52" s="58" t="s">
        <v>222</v>
      </c>
      <c r="V52" s="55" t="s">
        <v>57</v>
      </c>
      <c r="W52" s="57"/>
      <c r="X52" s="57"/>
    </row>
    <row r="53" spans="1:24" s="88" customFormat="1" ht="27" x14ac:dyDescent="0.2">
      <c r="A53" s="51" t="s">
        <v>256</v>
      </c>
      <c r="B53" s="50">
        <v>43514</v>
      </c>
      <c r="C53" s="53" t="s">
        <v>257</v>
      </c>
      <c r="D53" s="53"/>
      <c r="E53" s="53"/>
      <c r="F53" s="53"/>
      <c r="G53" s="65"/>
      <c r="H53" s="53"/>
      <c r="I53" s="53"/>
      <c r="J53" s="56" t="s">
        <v>34</v>
      </c>
      <c r="K53" s="53"/>
      <c r="L53" s="53"/>
      <c r="M53" s="53"/>
      <c r="N53" s="53"/>
      <c r="O53" s="52" t="s">
        <v>258</v>
      </c>
      <c r="P53" s="61">
        <v>43518</v>
      </c>
      <c r="Q53" s="69">
        <v>408512019</v>
      </c>
      <c r="R53" s="55" t="s">
        <v>259</v>
      </c>
      <c r="S53" s="55" t="s">
        <v>260</v>
      </c>
      <c r="T53" s="57" t="s">
        <v>38</v>
      </c>
      <c r="U53" s="58" t="s">
        <v>134</v>
      </c>
      <c r="V53" s="55" t="s">
        <v>40</v>
      </c>
      <c r="W53" s="57"/>
      <c r="X53" s="57"/>
    </row>
    <row r="54" spans="1:24" s="88" customFormat="1" ht="27" x14ac:dyDescent="0.2">
      <c r="A54" s="51" t="s">
        <v>261</v>
      </c>
      <c r="B54" s="50">
        <v>43515</v>
      </c>
      <c r="C54" s="53" t="s">
        <v>262</v>
      </c>
      <c r="D54" s="53"/>
      <c r="E54" s="53"/>
      <c r="F54" s="56" t="s">
        <v>34</v>
      </c>
      <c r="G54" s="53"/>
      <c r="H54" s="53"/>
      <c r="I54" s="53"/>
      <c r="J54" s="53"/>
      <c r="K54" s="53"/>
      <c r="L54" s="53"/>
      <c r="M54" s="53"/>
      <c r="N54" s="53"/>
      <c r="O54" s="52" t="s">
        <v>263</v>
      </c>
      <c r="P54" s="61">
        <v>43518</v>
      </c>
      <c r="Q54" s="69">
        <v>411942019</v>
      </c>
      <c r="R54" s="55" t="s">
        <v>264</v>
      </c>
      <c r="S54" s="55" t="s">
        <v>265</v>
      </c>
      <c r="T54" s="57" t="s">
        <v>38</v>
      </c>
      <c r="U54" s="58" t="s">
        <v>266</v>
      </c>
      <c r="V54" s="55" t="s">
        <v>40</v>
      </c>
      <c r="W54" s="57"/>
      <c r="X54" s="57"/>
    </row>
    <row r="55" spans="1:24" s="88" customFormat="1" ht="18" x14ac:dyDescent="0.2">
      <c r="A55" s="51" t="s">
        <v>267</v>
      </c>
      <c r="B55" s="50">
        <v>43515</v>
      </c>
      <c r="C55" s="53" t="s">
        <v>268</v>
      </c>
      <c r="D55" s="53"/>
      <c r="E55" s="53"/>
      <c r="F55" s="65"/>
      <c r="G55" s="53"/>
      <c r="H55" s="53"/>
      <c r="I55" s="53"/>
      <c r="J55" s="53"/>
      <c r="K55" s="56" t="s">
        <v>34</v>
      </c>
      <c r="L55" s="53"/>
      <c r="M55" s="53"/>
      <c r="N55" s="53"/>
      <c r="O55" s="52" t="s">
        <v>269</v>
      </c>
      <c r="P55" s="61">
        <v>43518</v>
      </c>
      <c r="Q55" s="69">
        <v>412402019</v>
      </c>
      <c r="R55" s="55" t="s">
        <v>270</v>
      </c>
      <c r="S55" s="55"/>
      <c r="T55" s="57" t="s">
        <v>38</v>
      </c>
      <c r="U55" s="58" t="s">
        <v>149</v>
      </c>
      <c r="V55" s="55" t="s">
        <v>135</v>
      </c>
      <c r="W55" s="57"/>
      <c r="X55" s="57"/>
    </row>
    <row r="56" spans="1:24" s="88" customFormat="1" ht="18" x14ac:dyDescent="0.2">
      <c r="A56" s="51" t="s">
        <v>271</v>
      </c>
      <c r="B56" s="61">
        <v>43515</v>
      </c>
      <c r="C56" s="53" t="s">
        <v>272</v>
      </c>
      <c r="D56" s="53"/>
      <c r="E56" s="53"/>
      <c r="F56" s="53"/>
      <c r="G56" s="56" t="s">
        <v>34</v>
      </c>
      <c r="H56" s="53"/>
      <c r="I56" s="53"/>
      <c r="J56" s="53"/>
      <c r="K56" s="53"/>
      <c r="L56" s="65"/>
      <c r="M56" s="53"/>
      <c r="N56" s="53"/>
      <c r="O56" s="52" t="s">
        <v>273</v>
      </c>
      <c r="P56" s="61">
        <v>43518</v>
      </c>
      <c r="Q56" s="69">
        <v>410652019</v>
      </c>
      <c r="R56" s="55" t="s">
        <v>274</v>
      </c>
      <c r="S56" s="55" t="s">
        <v>275</v>
      </c>
      <c r="T56" s="89" t="s">
        <v>38</v>
      </c>
      <c r="U56" s="58" t="s">
        <v>276</v>
      </c>
      <c r="V56" s="55" t="s">
        <v>40</v>
      </c>
      <c r="W56" s="57"/>
      <c r="X56" s="57"/>
    </row>
    <row r="57" spans="1:24" s="88" customFormat="1" x14ac:dyDescent="0.2">
      <c r="A57" s="51" t="s">
        <v>271</v>
      </c>
      <c r="B57" s="61">
        <v>43515</v>
      </c>
      <c r="C57" s="53" t="s">
        <v>272</v>
      </c>
      <c r="D57" s="53"/>
      <c r="E57" s="53"/>
      <c r="F57" s="65"/>
      <c r="G57" s="56" t="s">
        <v>34</v>
      </c>
      <c r="H57" s="53"/>
      <c r="I57" s="53"/>
      <c r="J57" s="53"/>
      <c r="K57" s="53"/>
      <c r="L57" s="53"/>
      <c r="M57" s="53"/>
      <c r="N57" s="53"/>
      <c r="O57" s="52" t="s">
        <v>277</v>
      </c>
      <c r="P57" s="61">
        <v>43518</v>
      </c>
      <c r="Q57" s="69" t="s">
        <v>278</v>
      </c>
      <c r="R57" s="55"/>
      <c r="S57" s="55"/>
      <c r="T57" s="57" t="s">
        <v>38</v>
      </c>
      <c r="U57" s="58" t="s">
        <v>90</v>
      </c>
      <c r="V57" s="55" t="s">
        <v>40</v>
      </c>
      <c r="W57" s="57"/>
      <c r="X57" s="57"/>
    </row>
    <row r="58" spans="1:24" s="88" customFormat="1" ht="63" x14ac:dyDescent="0.2">
      <c r="A58" s="51" t="s">
        <v>279</v>
      </c>
      <c r="B58" s="50">
        <v>43517</v>
      </c>
      <c r="C58" s="55" t="s">
        <v>280</v>
      </c>
      <c r="D58" s="55"/>
      <c r="E58" s="65"/>
      <c r="F58" s="55"/>
      <c r="G58" s="55"/>
      <c r="H58" s="53"/>
      <c r="I58" s="53"/>
      <c r="J58" s="53"/>
      <c r="K58" s="53"/>
      <c r="L58" s="56" t="s">
        <v>34</v>
      </c>
      <c r="M58" s="53"/>
      <c r="N58" s="53"/>
      <c r="O58" s="52" t="s">
        <v>281</v>
      </c>
      <c r="P58" s="61">
        <v>43518</v>
      </c>
      <c r="Q58" s="69" t="s">
        <v>282</v>
      </c>
      <c r="R58" s="55" t="s">
        <v>283</v>
      </c>
      <c r="S58" s="55" t="s">
        <v>284</v>
      </c>
      <c r="T58" s="57" t="s">
        <v>38</v>
      </c>
      <c r="U58" s="58" t="s">
        <v>56</v>
      </c>
      <c r="V58" s="55" t="s">
        <v>71</v>
      </c>
      <c r="W58" s="57"/>
      <c r="X58" s="57"/>
    </row>
    <row r="59" spans="1:24" s="88" customFormat="1" ht="54" x14ac:dyDescent="0.2">
      <c r="A59" s="51" t="s">
        <v>285</v>
      </c>
      <c r="B59" s="50">
        <v>43517</v>
      </c>
      <c r="C59" s="53" t="s">
        <v>252</v>
      </c>
      <c r="D59" s="53"/>
      <c r="E59" s="53"/>
      <c r="F59" s="65"/>
      <c r="G59" s="56" t="s">
        <v>34</v>
      </c>
      <c r="H59" s="53"/>
      <c r="I59" s="53"/>
      <c r="J59" s="53"/>
      <c r="K59" s="53"/>
      <c r="L59" s="53"/>
      <c r="M59" s="53"/>
      <c r="N59" s="53"/>
      <c r="O59" s="52" t="s">
        <v>286</v>
      </c>
      <c r="P59" s="61">
        <v>43518</v>
      </c>
      <c r="Q59" s="69">
        <v>415892019</v>
      </c>
      <c r="R59" s="55" t="s">
        <v>287</v>
      </c>
      <c r="S59" s="55" t="s">
        <v>288</v>
      </c>
      <c r="T59" s="57" t="s">
        <v>38</v>
      </c>
      <c r="U59" s="58" t="s">
        <v>134</v>
      </c>
      <c r="V59" s="55" t="s">
        <v>289</v>
      </c>
      <c r="W59" s="57"/>
      <c r="X59" s="57"/>
    </row>
    <row r="60" spans="1:24" s="88" customFormat="1" ht="72" x14ac:dyDescent="0.2">
      <c r="A60" s="51" t="s">
        <v>290</v>
      </c>
      <c r="B60" s="50">
        <v>43517</v>
      </c>
      <c r="C60" s="53" t="s">
        <v>291</v>
      </c>
      <c r="D60" s="53"/>
      <c r="E60" s="53"/>
      <c r="F60" s="65"/>
      <c r="G60" s="53"/>
      <c r="H60" s="53"/>
      <c r="I60" s="53"/>
      <c r="J60" s="56" t="s">
        <v>34</v>
      </c>
      <c r="K60" s="53"/>
      <c r="L60" s="53"/>
      <c r="M60" s="53"/>
      <c r="N60" s="53"/>
      <c r="O60" s="52" t="s">
        <v>292</v>
      </c>
      <c r="P60" s="61">
        <v>43518</v>
      </c>
      <c r="Q60" s="69">
        <v>416512019</v>
      </c>
      <c r="R60" s="55" t="s">
        <v>293</v>
      </c>
      <c r="S60" s="55"/>
      <c r="T60" s="57" t="s">
        <v>38</v>
      </c>
      <c r="U60" s="58" t="s">
        <v>50</v>
      </c>
      <c r="V60" s="55" t="s">
        <v>135</v>
      </c>
      <c r="W60" s="57"/>
      <c r="X60" s="57"/>
    </row>
    <row r="61" spans="1:24" s="88" customFormat="1" ht="36" x14ac:dyDescent="0.2">
      <c r="A61" s="51" t="s">
        <v>294</v>
      </c>
      <c r="B61" s="50">
        <v>43517</v>
      </c>
      <c r="C61" s="53" t="s">
        <v>295</v>
      </c>
      <c r="D61" s="53"/>
      <c r="E61" s="53"/>
      <c r="F61" s="53"/>
      <c r="G61" s="53"/>
      <c r="H61" s="53"/>
      <c r="I61" s="53"/>
      <c r="J61" s="53"/>
      <c r="K61" s="53"/>
      <c r="L61" s="53"/>
      <c r="M61" s="53"/>
      <c r="N61" s="56" t="s">
        <v>34</v>
      </c>
      <c r="O61" s="52" t="s">
        <v>296</v>
      </c>
      <c r="P61" s="61">
        <v>43518</v>
      </c>
      <c r="Q61" s="69" t="s">
        <v>297</v>
      </c>
      <c r="R61" s="55"/>
      <c r="S61" s="55" t="s">
        <v>298</v>
      </c>
      <c r="T61" s="57" t="s">
        <v>38</v>
      </c>
      <c r="U61" s="58" t="s">
        <v>84</v>
      </c>
      <c r="V61" s="55" t="s">
        <v>77</v>
      </c>
      <c r="W61" s="57"/>
      <c r="X61" s="57"/>
    </row>
    <row r="62" spans="1:24" s="91" customFormat="1" ht="36" x14ac:dyDescent="0.2">
      <c r="A62" s="51" t="s">
        <v>299</v>
      </c>
      <c r="B62" s="50">
        <v>43517</v>
      </c>
      <c r="C62" s="53" t="s">
        <v>300</v>
      </c>
      <c r="D62" s="53"/>
      <c r="E62" s="53"/>
      <c r="F62" s="65"/>
      <c r="G62" s="56" t="s">
        <v>34</v>
      </c>
      <c r="H62" s="53"/>
      <c r="I62" s="53"/>
      <c r="J62" s="53"/>
      <c r="K62" s="53"/>
      <c r="L62" s="53"/>
      <c r="M62" s="53"/>
      <c r="N62" s="53"/>
      <c r="O62" s="52" t="s">
        <v>301</v>
      </c>
      <c r="P62" s="61">
        <v>43521</v>
      </c>
      <c r="Q62" s="69">
        <v>422242019</v>
      </c>
      <c r="R62" s="55" t="s">
        <v>302</v>
      </c>
      <c r="S62" s="55" t="s">
        <v>303</v>
      </c>
      <c r="T62" s="57" t="s">
        <v>38</v>
      </c>
      <c r="U62" s="58" t="s">
        <v>149</v>
      </c>
      <c r="V62" s="55" t="s">
        <v>77</v>
      </c>
      <c r="W62" s="57"/>
      <c r="X62" s="90"/>
    </row>
    <row r="63" spans="1:24" s="88" customFormat="1" ht="36" x14ac:dyDescent="0.2">
      <c r="A63" s="51" t="s">
        <v>304</v>
      </c>
      <c r="B63" s="50">
        <v>43517</v>
      </c>
      <c r="C63" s="53" t="s">
        <v>300</v>
      </c>
      <c r="D63" s="53"/>
      <c r="E63" s="53"/>
      <c r="F63" s="65"/>
      <c r="G63" s="56" t="s">
        <v>34</v>
      </c>
      <c r="H63" s="53"/>
      <c r="I63" s="53"/>
      <c r="J63" s="53"/>
      <c r="K63" s="53"/>
      <c r="L63" s="53"/>
      <c r="M63" s="53"/>
      <c r="N63" s="53"/>
      <c r="O63" s="52" t="s">
        <v>301</v>
      </c>
      <c r="P63" s="61">
        <v>43521</v>
      </c>
      <c r="Q63" s="69">
        <v>425192019</v>
      </c>
      <c r="R63" s="55" t="s">
        <v>302</v>
      </c>
      <c r="S63" s="55" t="s">
        <v>305</v>
      </c>
      <c r="T63" s="57" t="s">
        <v>38</v>
      </c>
      <c r="U63" s="58" t="s">
        <v>149</v>
      </c>
      <c r="V63" s="55" t="s">
        <v>77</v>
      </c>
      <c r="W63" s="57"/>
      <c r="X63" s="57"/>
    </row>
    <row r="64" spans="1:24" s="88" customFormat="1" ht="36" x14ac:dyDescent="0.2">
      <c r="A64" s="51" t="s">
        <v>41</v>
      </c>
      <c r="B64" s="50">
        <v>43521</v>
      </c>
      <c r="C64" s="53" t="s">
        <v>306</v>
      </c>
      <c r="D64" s="53"/>
      <c r="E64" s="53"/>
      <c r="F64" s="65"/>
      <c r="G64" s="65"/>
      <c r="H64" s="53"/>
      <c r="I64" s="56" t="s">
        <v>34</v>
      </c>
      <c r="J64" s="53"/>
      <c r="K64" s="53"/>
      <c r="L64" s="53"/>
      <c r="M64" s="53"/>
      <c r="N64" s="53"/>
      <c r="O64" s="52" t="s">
        <v>307</v>
      </c>
      <c r="P64" s="61">
        <v>43521</v>
      </c>
      <c r="Q64" s="69" t="s">
        <v>308</v>
      </c>
      <c r="R64" s="55" t="s">
        <v>309</v>
      </c>
      <c r="S64" s="55"/>
      <c r="T64" s="57" t="s">
        <v>44</v>
      </c>
      <c r="U64" s="58" t="s">
        <v>84</v>
      </c>
      <c r="V64" s="55" t="s">
        <v>135</v>
      </c>
      <c r="W64" s="57"/>
      <c r="X64" s="57"/>
    </row>
    <row r="65" spans="1:24" s="88" customFormat="1" ht="72" x14ac:dyDescent="0.2">
      <c r="A65" s="51" t="s">
        <v>41</v>
      </c>
      <c r="B65" s="50">
        <v>43519</v>
      </c>
      <c r="C65" s="53" t="s">
        <v>310</v>
      </c>
      <c r="D65" s="53"/>
      <c r="E65" s="53"/>
      <c r="F65" s="65"/>
      <c r="G65" s="53"/>
      <c r="H65" s="53"/>
      <c r="I65" s="53"/>
      <c r="J65" s="53"/>
      <c r="K65" s="53"/>
      <c r="L65" s="56" t="s">
        <v>34</v>
      </c>
      <c r="M65" s="53"/>
      <c r="N65" s="53"/>
      <c r="O65" s="52" t="s">
        <v>311</v>
      </c>
      <c r="P65" s="61">
        <v>43521</v>
      </c>
      <c r="Q65" s="69">
        <v>418392019</v>
      </c>
      <c r="R65" s="55" t="s">
        <v>235</v>
      </c>
      <c r="S65" s="55" t="s">
        <v>312</v>
      </c>
      <c r="T65" s="57" t="s">
        <v>44</v>
      </c>
      <c r="U65" s="58" t="s">
        <v>149</v>
      </c>
      <c r="V65" s="55" t="s">
        <v>40</v>
      </c>
      <c r="W65" s="57"/>
      <c r="X65" s="57"/>
    </row>
    <row r="66" spans="1:24" s="88" customFormat="1" ht="36" x14ac:dyDescent="0.2">
      <c r="A66" s="51" t="s">
        <v>41</v>
      </c>
      <c r="B66" s="50">
        <v>43522</v>
      </c>
      <c r="C66" s="53" t="s">
        <v>46</v>
      </c>
      <c r="D66" s="53"/>
      <c r="E66" s="53"/>
      <c r="F66" s="53"/>
      <c r="G66" s="53"/>
      <c r="H66" s="53"/>
      <c r="I66" s="56" t="s">
        <v>34</v>
      </c>
      <c r="J66" s="53"/>
      <c r="K66" s="53"/>
      <c r="L66" s="65"/>
      <c r="M66" s="53"/>
      <c r="N66" s="53"/>
      <c r="O66" s="52" t="s">
        <v>313</v>
      </c>
      <c r="P66" s="61">
        <v>43522</v>
      </c>
      <c r="Q66" s="69" t="s">
        <v>314</v>
      </c>
      <c r="R66" s="55" t="s">
        <v>315</v>
      </c>
      <c r="S66" s="55"/>
      <c r="T66" s="57" t="s">
        <v>44</v>
      </c>
      <c r="U66" s="58" t="s">
        <v>134</v>
      </c>
      <c r="V66" s="55" t="s">
        <v>77</v>
      </c>
      <c r="W66" s="57"/>
      <c r="X66" s="57"/>
    </row>
    <row r="67" spans="1:24" s="88" customFormat="1" ht="45" x14ac:dyDescent="0.2">
      <c r="A67" s="51" t="s">
        <v>316</v>
      </c>
      <c r="B67" s="50">
        <v>43522</v>
      </c>
      <c r="C67" s="53" t="s">
        <v>317</v>
      </c>
      <c r="D67" s="53"/>
      <c r="E67" s="53"/>
      <c r="F67" s="56" t="s">
        <v>34</v>
      </c>
      <c r="G67" s="53"/>
      <c r="H67" s="53"/>
      <c r="I67" s="53"/>
      <c r="J67" s="53"/>
      <c r="K67" s="53"/>
      <c r="L67" s="53"/>
      <c r="M67" s="53"/>
      <c r="N67" s="53"/>
      <c r="O67" s="52" t="s">
        <v>318</v>
      </c>
      <c r="P67" s="61">
        <v>43523</v>
      </c>
      <c r="Q67" s="69" t="s">
        <v>319</v>
      </c>
      <c r="R67" s="55"/>
      <c r="S67" s="55" t="s">
        <v>320</v>
      </c>
      <c r="T67" s="57" t="s">
        <v>38</v>
      </c>
      <c r="U67" s="58" t="s">
        <v>45</v>
      </c>
      <c r="V67" s="55" t="s">
        <v>57</v>
      </c>
      <c r="W67" s="57"/>
      <c r="X67" s="57"/>
    </row>
    <row r="68" spans="1:24" s="88" customFormat="1" ht="54" x14ac:dyDescent="0.2">
      <c r="A68" s="51" t="s">
        <v>41</v>
      </c>
      <c r="B68" s="50">
        <v>43515</v>
      </c>
      <c r="C68" s="53" t="s">
        <v>237</v>
      </c>
      <c r="D68" s="53"/>
      <c r="E68" s="65"/>
      <c r="F68" s="53"/>
      <c r="G68" s="53"/>
      <c r="H68" s="53"/>
      <c r="I68" s="53"/>
      <c r="J68" s="53"/>
      <c r="K68" s="56" t="s">
        <v>34</v>
      </c>
      <c r="L68" s="53"/>
      <c r="M68" s="53"/>
      <c r="N68" s="53"/>
      <c r="O68" s="52" t="s">
        <v>321</v>
      </c>
      <c r="P68" s="61">
        <v>43524</v>
      </c>
      <c r="Q68" s="69" t="s">
        <v>322</v>
      </c>
      <c r="R68" s="55"/>
      <c r="S68" s="55" t="s">
        <v>249</v>
      </c>
      <c r="T68" s="57" t="s">
        <v>44</v>
      </c>
      <c r="U68" s="58" t="s">
        <v>160</v>
      </c>
      <c r="V68" s="55" t="s">
        <v>57</v>
      </c>
      <c r="W68" s="57"/>
      <c r="X68" s="57"/>
    </row>
    <row r="69" spans="1:24" s="88" customFormat="1" ht="36" x14ac:dyDescent="0.2">
      <c r="A69" s="51" t="s">
        <v>41</v>
      </c>
      <c r="B69" s="50">
        <v>43524</v>
      </c>
      <c r="C69" s="53" t="s">
        <v>46</v>
      </c>
      <c r="D69" s="53"/>
      <c r="E69" s="53"/>
      <c r="F69" s="65"/>
      <c r="G69" s="53"/>
      <c r="H69" s="53"/>
      <c r="I69" s="53"/>
      <c r="J69" s="53" t="s">
        <v>34</v>
      </c>
      <c r="K69" s="53"/>
      <c r="L69" s="53"/>
      <c r="M69" s="53"/>
      <c r="N69" s="53"/>
      <c r="O69" s="52" t="s">
        <v>323</v>
      </c>
      <c r="P69" s="61">
        <v>43525</v>
      </c>
      <c r="Q69" s="69" t="s">
        <v>324</v>
      </c>
      <c r="R69" s="55" t="s">
        <v>325</v>
      </c>
      <c r="S69" s="55" t="s">
        <v>326</v>
      </c>
      <c r="T69" s="57" t="s">
        <v>44</v>
      </c>
      <c r="U69" s="58" t="s">
        <v>134</v>
      </c>
      <c r="V69" s="55" t="s">
        <v>125</v>
      </c>
      <c r="W69" s="57"/>
      <c r="X69" s="57"/>
    </row>
    <row r="70" spans="1:24" s="88" customFormat="1" ht="36" x14ac:dyDescent="0.2">
      <c r="A70" s="51" t="s">
        <v>41</v>
      </c>
      <c r="B70" s="50">
        <v>43524</v>
      </c>
      <c r="C70" s="53" t="s">
        <v>46</v>
      </c>
      <c r="D70" s="53"/>
      <c r="E70" s="53"/>
      <c r="F70" s="65" t="s">
        <v>34</v>
      </c>
      <c r="G70" s="53"/>
      <c r="H70" s="53"/>
      <c r="I70" s="53"/>
      <c r="J70" s="53"/>
      <c r="K70" s="53"/>
      <c r="L70" s="53"/>
      <c r="M70" s="53"/>
      <c r="N70" s="53"/>
      <c r="O70" s="52" t="s">
        <v>327</v>
      </c>
      <c r="P70" s="61">
        <v>43525</v>
      </c>
      <c r="Q70" s="69">
        <v>461562019</v>
      </c>
      <c r="R70" s="55" t="s">
        <v>328</v>
      </c>
      <c r="S70" s="55" t="s">
        <v>329</v>
      </c>
      <c r="T70" s="57" t="s">
        <v>44</v>
      </c>
      <c r="U70" s="58" t="s">
        <v>120</v>
      </c>
      <c r="V70" s="55" t="s">
        <v>77</v>
      </c>
      <c r="W70" s="57"/>
      <c r="X70" s="57"/>
    </row>
    <row r="71" spans="1:24" s="88" customFormat="1" ht="22.5" customHeight="1" x14ac:dyDescent="0.2">
      <c r="A71" s="51"/>
      <c r="B71" s="86"/>
      <c r="C71" s="53"/>
      <c r="D71" s="53"/>
      <c r="E71" s="53"/>
      <c r="F71" s="53"/>
      <c r="G71" s="53"/>
      <c r="H71" s="53"/>
      <c r="I71" s="53"/>
      <c r="J71" s="53"/>
      <c r="K71" s="53"/>
      <c r="L71" s="53"/>
      <c r="M71" s="53"/>
      <c r="N71" s="53"/>
      <c r="O71" s="52"/>
      <c r="P71" s="61"/>
      <c r="Q71" s="85"/>
      <c r="R71" s="52"/>
      <c r="S71" s="92"/>
      <c r="T71" s="92"/>
      <c r="U71" s="92"/>
      <c r="V71" s="92"/>
      <c r="W71" s="57"/>
      <c r="X71" s="57"/>
    </row>
    <row r="72" spans="1:24" ht="9.75" thickBot="1" x14ac:dyDescent="0.2">
      <c r="A72" s="93">
        <f>COUNTA(A9:A70)</f>
        <v>62</v>
      </c>
      <c r="B72" s="94"/>
      <c r="C72" s="94"/>
      <c r="D72" s="93">
        <f t="shared" ref="D72:N72" si="0">COUNTA(D9:D70)</f>
        <v>1</v>
      </c>
      <c r="E72" s="93">
        <f t="shared" si="0"/>
        <v>0</v>
      </c>
      <c r="F72" s="93">
        <f t="shared" si="0"/>
        <v>22</v>
      </c>
      <c r="G72" s="93">
        <f t="shared" si="0"/>
        <v>18</v>
      </c>
      <c r="H72" s="93">
        <f t="shared" si="0"/>
        <v>0</v>
      </c>
      <c r="I72" s="93">
        <f t="shared" si="0"/>
        <v>3</v>
      </c>
      <c r="J72" s="93">
        <f t="shared" si="0"/>
        <v>4</v>
      </c>
      <c r="K72" s="93">
        <f t="shared" si="0"/>
        <v>4</v>
      </c>
      <c r="L72" s="93">
        <f t="shared" si="0"/>
        <v>7</v>
      </c>
      <c r="M72" s="93">
        <f t="shared" si="0"/>
        <v>0</v>
      </c>
      <c r="N72" s="93">
        <f t="shared" si="0"/>
        <v>3</v>
      </c>
      <c r="O72" s="95">
        <f>SUM(D72:N72)</f>
        <v>62</v>
      </c>
      <c r="P72" s="94"/>
      <c r="Q72" s="92"/>
      <c r="R72" s="92"/>
      <c r="S72" s="92"/>
      <c r="T72" s="92"/>
      <c r="U72" s="92"/>
      <c r="V72" s="92"/>
    </row>
    <row r="73" spans="1:24" s="59" customFormat="1" ht="40.5" customHeight="1" thickBot="1" x14ac:dyDescent="0.2">
      <c r="A73" s="96"/>
      <c r="B73" s="97"/>
      <c r="C73" s="97"/>
      <c r="D73" s="97"/>
      <c r="E73" s="97"/>
      <c r="F73" s="97"/>
      <c r="G73" s="98"/>
      <c r="H73" s="98"/>
      <c r="I73" s="98"/>
      <c r="J73" s="98"/>
      <c r="K73" s="98"/>
      <c r="L73" s="98"/>
      <c r="M73" s="98"/>
      <c r="N73" s="98"/>
      <c r="O73" s="98"/>
      <c r="P73" s="98"/>
      <c r="Q73" s="98"/>
      <c r="R73" s="99"/>
      <c r="S73" s="100"/>
      <c r="T73" s="101"/>
    </row>
    <row r="74" spans="1:24" s="59" customFormat="1" ht="22.5" customHeight="1" thickBot="1" x14ac:dyDescent="0.2">
      <c r="A74" s="102"/>
      <c r="B74" s="103"/>
      <c r="C74" s="103"/>
      <c r="D74" s="103"/>
      <c r="E74" s="103"/>
      <c r="F74" s="103"/>
      <c r="G74" s="103"/>
      <c r="H74" s="104"/>
      <c r="I74" s="104"/>
      <c r="J74" s="104"/>
      <c r="K74" s="104"/>
      <c r="L74" s="104"/>
      <c r="M74" s="104"/>
      <c r="N74" s="104"/>
      <c r="O74" s="104"/>
      <c r="P74" s="103"/>
      <c r="Q74" s="105"/>
      <c r="R74" s="105"/>
      <c r="S74" s="105"/>
      <c r="T74" s="101"/>
    </row>
    <row r="75" spans="1:24" s="59" customFormat="1" ht="33" customHeight="1" thickBot="1" x14ac:dyDescent="0.2">
      <c r="A75" s="106"/>
      <c r="B75" s="106"/>
      <c r="C75" s="103"/>
      <c r="D75" s="103"/>
      <c r="E75" s="103"/>
      <c r="F75" s="103"/>
      <c r="G75" s="103"/>
      <c r="H75" s="104"/>
      <c r="I75" s="104"/>
      <c r="J75" s="104"/>
      <c r="K75" s="104"/>
      <c r="L75" s="104"/>
      <c r="M75" s="104"/>
      <c r="N75" s="104"/>
      <c r="O75" s="104"/>
      <c r="P75" s="103"/>
      <c r="Q75" s="105"/>
      <c r="R75" s="107"/>
      <c r="S75" s="107"/>
      <c r="T75" s="108"/>
    </row>
    <row r="76" spans="1:24" s="59" customFormat="1" ht="22.5" customHeight="1" thickBot="1" x14ac:dyDescent="0.2">
      <c r="A76" s="104"/>
      <c r="B76" s="104"/>
      <c r="C76" s="103"/>
      <c r="D76" s="103"/>
      <c r="E76" s="103"/>
      <c r="F76" s="103"/>
      <c r="G76" s="103"/>
      <c r="H76" s="104"/>
      <c r="I76" s="104"/>
      <c r="J76" s="104"/>
      <c r="K76" s="104"/>
      <c r="L76" s="104"/>
      <c r="M76" s="104"/>
      <c r="N76" s="104"/>
      <c r="O76" s="109" t="s">
        <v>330</v>
      </c>
      <c r="P76" s="110" t="s">
        <v>331</v>
      </c>
      <c r="Q76" s="105"/>
      <c r="R76" s="107"/>
      <c r="S76" s="107"/>
      <c r="T76" s="111"/>
    </row>
    <row r="77" spans="1:24" s="59" customFormat="1" ht="9.75" thickBot="1" x14ac:dyDescent="0.2">
      <c r="A77" s="112"/>
      <c r="B77" s="113"/>
      <c r="C77" s="103"/>
      <c r="D77" s="103"/>
      <c r="E77" s="103"/>
      <c r="F77" s="103"/>
      <c r="G77" s="103"/>
      <c r="H77" s="104"/>
      <c r="I77" s="104"/>
      <c r="J77" s="104"/>
      <c r="K77" s="104"/>
      <c r="L77" s="104"/>
      <c r="M77" s="104"/>
      <c r="N77" s="104"/>
      <c r="O77" s="114" t="s">
        <v>38</v>
      </c>
      <c r="P77" s="114">
        <f t="shared" ref="P77:P83" si="1">COUNTIF($T$9:$T$71,O77)</f>
        <v>40</v>
      </c>
      <c r="Q77" s="105"/>
      <c r="R77" s="115"/>
      <c r="S77" s="115"/>
      <c r="T77" s="101"/>
    </row>
    <row r="78" spans="1:24" s="59" customFormat="1" ht="9.75" thickBot="1" x14ac:dyDescent="0.2">
      <c r="A78" s="112"/>
      <c r="B78" s="113"/>
      <c r="C78" s="103"/>
      <c r="D78" s="103"/>
      <c r="E78" s="103"/>
      <c r="F78" s="103"/>
      <c r="G78" s="103"/>
      <c r="H78" s="104"/>
      <c r="I78" s="104"/>
      <c r="J78" s="104"/>
      <c r="K78" s="104"/>
      <c r="L78" s="104"/>
      <c r="M78" s="104"/>
      <c r="N78" s="104"/>
      <c r="O78" s="114" t="s">
        <v>332</v>
      </c>
      <c r="P78" s="114">
        <f t="shared" si="1"/>
        <v>0</v>
      </c>
      <c r="Q78" s="105"/>
      <c r="R78" s="116"/>
      <c r="S78" s="116"/>
      <c r="T78" s="101"/>
    </row>
    <row r="79" spans="1:24" ht="9.75" thickBot="1" x14ac:dyDescent="0.2">
      <c r="A79" s="112"/>
      <c r="B79" s="113"/>
      <c r="I79" s="117"/>
      <c r="J79" s="117"/>
      <c r="K79" s="117"/>
      <c r="L79" s="117"/>
      <c r="M79" s="117"/>
      <c r="N79" s="117"/>
      <c r="O79" s="114" t="s">
        <v>198</v>
      </c>
      <c r="P79" s="114">
        <f t="shared" si="1"/>
        <v>5</v>
      </c>
      <c r="R79" s="116"/>
      <c r="S79" s="116"/>
    </row>
    <row r="80" spans="1:24" ht="9.75" thickBot="1" x14ac:dyDescent="0.2">
      <c r="A80" s="112"/>
      <c r="B80" s="113"/>
      <c r="I80" s="117"/>
      <c r="J80" s="117"/>
      <c r="K80" s="117"/>
      <c r="L80" s="117"/>
      <c r="M80" s="117"/>
      <c r="N80" s="117"/>
      <c r="O80" s="114" t="s">
        <v>333</v>
      </c>
      <c r="P80" s="114">
        <f t="shared" si="1"/>
        <v>0</v>
      </c>
      <c r="R80" s="116"/>
      <c r="S80" s="116"/>
    </row>
    <row r="81" spans="1:20" ht="9.75" thickBot="1" x14ac:dyDescent="0.2">
      <c r="A81" s="112"/>
      <c r="B81" s="113"/>
      <c r="I81" s="117"/>
      <c r="J81" s="117"/>
      <c r="K81" s="117"/>
      <c r="L81" s="117"/>
      <c r="M81" s="117"/>
      <c r="N81" s="117"/>
      <c r="O81" s="114" t="s">
        <v>121</v>
      </c>
      <c r="P81" s="114">
        <f t="shared" si="1"/>
        <v>1</v>
      </c>
      <c r="R81" s="116"/>
      <c r="S81" s="116"/>
      <c r="T81" s="118">
        <v>49</v>
      </c>
    </row>
    <row r="82" spans="1:20" ht="9.75" thickBot="1" x14ac:dyDescent="0.2">
      <c r="A82" s="112"/>
      <c r="B82" s="113"/>
      <c r="I82" s="117"/>
      <c r="J82" s="117"/>
      <c r="K82" s="117"/>
      <c r="L82" s="117"/>
      <c r="M82" s="117"/>
      <c r="N82" s="117"/>
      <c r="O82" s="114" t="s">
        <v>334</v>
      </c>
      <c r="P82" s="114">
        <f t="shared" si="1"/>
        <v>0</v>
      </c>
      <c r="R82" s="116"/>
      <c r="S82" s="116"/>
      <c r="T82" s="118">
        <v>58</v>
      </c>
    </row>
    <row r="83" spans="1:20" ht="9.75" thickBot="1" x14ac:dyDescent="0.2">
      <c r="A83" s="112"/>
      <c r="B83" s="113"/>
      <c r="I83" s="117"/>
      <c r="J83" s="117"/>
      <c r="K83" s="117"/>
      <c r="L83" s="117"/>
      <c r="M83" s="117"/>
      <c r="N83" s="117"/>
      <c r="O83" s="114" t="s">
        <v>44</v>
      </c>
      <c r="P83" s="114">
        <f t="shared" si="1"/>
        <v>16</v>
      </c>
      <c r="R83" s="116"/>
      <c r="S83" s="116"/>
      <c r="T83" s="118">
        <f>T81+T82</f>
        <v>107</v>
      </c>
    </row>
    <row r="84" spans="1:20" ht="9.75" thickBot="1" x14ac:dyDescent="0.2">
      <c r="A84" s="112"/>
      <c r="B84" s="113"/>
      <c r="I84" s="117"/>
      <c r="J84" s="117"/>
      <c r="K84" s="117"/>
      <c r="L84" s="117"/>
      <c r="M84" s="117"/>
      <c r="N84" s="117"/>
      <c r="O84" s="119" t="s">
        <v>335</v>
      </c>
      <c r="P84" s="119">
        <f>SUM(P77:P83)</f>
        <v>62</v>
      </c>
      <c r="R84" s="116"/>
      <c r="S84" s="116"/>
    </row>
    <row r="85" spans="1:20" x14ac:dyDescent="0.15">
      <c r="A85" s="112"/>
      <c r="B85" s="113"/>
      <c r="O85" s="115"/>
      <c r="P85" s="120"/>
      <c r="R85" s="116"/>
      <c r="S85" s="116"/>
    </row>
    <row r="86" spans="1:20" x14ac:dyDescent="0.15">
      <c r="A86" s="121"/>
      <c r="B86" s="122"/>
      <c r="R86" s="116"/>
      <c r="S86" s="116"/>
    </row>
    <row r="87" spans="1:20" x14ac:dyDescent="0.15">
      <c r="A87" s="112"/>
      <c r="B87" s="112"/>
      <c r="R87" s="116"/>
      <c r="S87" s="116"/>
    </row>
    <row r="88" spans="1:20" ht="9.75" thickBot="1" x14ac:dyDescent="0.2">
      <c r="R88" s="123"/>
      <c r="S88" s="123"/>
    </row>
    <row r="89" spans="1:20" ht="35.25" customHeight="1" thickBot="1" x14ac:dyDescent="0.2">
      <c r="A89" s="124" t="s">
        <v>336</v>
      </c>
      <c r="B89" s="125"/>
      <c r="H89" s="117"/>
      <c r="O89" s="126" t="s">
        <v>337</v>
      </c>
      <c r="P89" s="127"/>
      <c r="Q89" s="128" t="s">
        <v>338</v>
      </c>
    </row>
    <row r="90" spans="1:20" x14ac:dyDescent="0.15">
      <c r="A90" s="55" t="s">
        <v>339</v>
      </c>
      <c r="B90" s="129">
        <f>E72</f>
        <v>0</v>
      </c>
      <c r="O90" s="130" t="s">
        <v>18</v>
      </c>
      <c r="P90" s="131">
        <f>D72</f>
        <v>1</v>
      </c>
      <c r="Q90" s="132">
        <f>P90*100/A72/100</f>
        <v>1.6129032258064516E-2</v>
      </c>
    </row>
    <row r="91" spans="1:20" x14ac:dyDescent="0.15">
      <c r="A91" s="133" t="s">
        <v>340</v>
      </c>
      <c r="B91" s="134">
        <f>N72</f>
        <v>3</v>
      </c>
      <c r="O91" s="135" t="s">
        <v>341</v>
      </c>
      <c r="P91" s="136">
        <f>E72</f>
        <v>0</v>
      </c>
      <c r="Q91" s="137">
        <f>P91*100/A72/100</f>
        <v>0</v>
      </c>
    </row>
    <row r="92" spans="1:20" x14ac:dyDescent="0.15">
      <c r="A92" s="54" t="s">
        <v>342</v>
      </c>
      <c r="B92" s="138">
        <f>K72</f>
        <v>4</v>
      </c>
      <c r="O92" s="135" t="s">
        <v>343</v>
      </c>
      <c r="P92" s="136">
        <f>F72</f>
        <v>22</v>
      </c>
      <c r="Q92" s="137">
        <f>P92*100/A72/100</f>
        <v>0.35483870967741937</v>
      </c>
    </row>
    <row r="93" spans="1:20" x14ac:dyDescent="0.15">
      <c r="A93" s="54" t="s">
        <v>344</v>
      </c>
      <c r="B93" s="138">
        <f>D72</f>
        <v>1</v>
      </c>
      <c r="C93" s="139"/>
      <c r="D93" s="139"/>
      <c r="O93" s="135" t="s">
        <v>345</v>
      </c>
      <c r="P93" s="136">
        <f>G72</f>
        <v>18</v>
      </c>
      <c r="Q93" s="137">
        <f>P93*100/A72/100</f>
        <v>0.29032258064516125</v>
      </c>
    </row>
    <row r="94" spans="1:20" x14ac:dyDescent="0.15">
      <c r="A94" s="54" t="s">
        <v>346</v>
      </c>
      <c r="B94" s="138">
        <f>I72</f>
        <v>3</v>
      </c>
      <c r="C94" s="139"/>
      <c r="D94" s="139"/>
      <c r="O94" s="140" t="s">
        <v>347</v>
      </c>
      <c r="P94" s="136">
        <f>L72</f>
        <v>7</v>
      </c>
      <c r="Q94" s="137">
        <f>P94*100/A72/100</f>
        <v>0.11290322580645162</v>
      </c>
    </row>
    <row r="95" spans="1:20" x14ac:dyDescent="0.15">
      <c r="A95" s="54" t="s">
        <v>348</v>
      </c>
      <c r="B95" s="138">
        <f>G72</f>
        <v>18</v>
      </c>
      <c r="C95" s="139"/>
      <c r="D95" s="139"/>
      <c r="O95" s="135" t="s">
        <v>22</v>
      </c>
      <c r="P95" s="141">
        <f>H72</f>
        <v>0</v>
      </c>
      <c r="Q95" s="137">
        <f>P95*100/A72/100</f>
        <v>0</v>
      </c>
    </row>
    <row r="96" spans="1:20" x14ac:dyDescent="0.15">
      <c r="A96" s="54" t="s">
        <v>349</v>
      </c>
      <c r="B96" s="138">
        <f>M72</f>
        <v>0</v>
      </c>
      <c r="C96" s="139"/>
      <c r="D96" s="139"/>
      <c r="O96" s="135" t="s">
        <v>23</v>
      </c>
      <c r="P96" s="141">
        <f>I72</f>
        <v>3</v>
      </c>
      <c r="Q96" s="137">
        <f>P96*100/A72/100</f>
        <v>4.8387096774193547E-2</v>
      </c>
      <c r="S96" s="8">
        <v>34</v>
      </c>
    </row>
    <row r="97" spans="1:19" x14ac:dyDescent="0.15">
      <c r="A97" s="54" t="s">
        <v>350</v>
      </c>
      <c r="B97" s="138">
        <f>J72</f>
        <v>4</v>
      </c>
      <c r="C97" s="139"/>
      <c r="D97" s="139"/>
      <c r="O97" s="135" t="s">
        <v>24</v>
      </c>
      <c r="P97" s="141">
        <f>J72</f>
        <v>4</v>
      </c>
      <c r="Q97" s="137">
        <f>P97*100/A72/100</f>
        <v>6.4516129032258063E-2</v>
      </c>
      <c r="S97" s="8">
        <v>29</v>
      </c>
    </row>
    <row r="98" spans="1:19" x14ac:dyDescent="0.15">
      <c r="A98" s="54" t="s">
        <v>351</v>
      </c>
      <c r="B98" s="138">
        <f>L72</f>
        <v>7</v>
      </c>
      <c r="C98" s="139"/>
      <c r="D98" s="139"/>
      <c r="O98" s="135" t="s">
        <v>352</v>
      </c>
      <c r="P98" s="141">
        <f>K72</f>
        <v>4</v>
      </c>
      <c r="Q98" s="137">
        <f>P98*100/A72/100</f>
        <v>6.4516129032258063E-2</v>
      </c>
      <c r="S98" s="8">
        <f>SUM(S96:S97)</f>
        <v>63</v>
      </c>
    </row>
    <row r="99" spans="1:19" x14ac:dyDescent="0.15">
      <c r="A99" s="54" t="s">
        <v>353</v>
      </c>
      <c r="B99" s="138">
        <f>F72</f>
        <v>22</v>
      </c>
      <c r="C99" s="139"/>
      <c r="D99" s="139"/>
      <c r="O99" s="135" t="s">
        <v>354</v>
      </c>
      <c r="P99" s="141">
        <f>M72</f>
        <v>0</v>
      </c>
      <c r="Q99" s="137">
        <f>P99*100/A72/100</f>
        <v>0</v>
      </c>
    </row>
    <row r="100" spans="1:19" x14ac:dyDescent="0.15">
      <c r="A100" s="54" t="s">
        <v>355</v>
      </c>
      <c r="B100" s="138">
        <f>H72</f>
        <v>0</v>
      </c>
      <c r="C100" s="139"/>
      <c r="D100" s="139"/>
      <c r="O100" s="135" t="s">
        <v>356</v>
      </c>
      <c r="P100" s="141">
        <f>N72</f>
        <v>3</v>
      </c>
      <c r="Q100" s="137">
        <f>P100*100/A72/100</f>
        <v>4.8387096774193547E-2</v>
      </c>
    </row>
    <row r="101" spans="1:19" ht="9.75" thickBot="1" x14ac:dyDescent="0.2">
      <c r="B101" s="142">
        <f>SUM(B90:B100)</f>
        <v>62</v>
      </c>
      <c r="C101" s="139"/>
      <c r="D101" s="139"/>
      <c r="O101" s="143" t="s">
        <v>357</v>
      </c>
      <c r="P101" s="144">
        <f>SUM(P90:P100)</f>
        <v>62</v>
      </c>
      <c r="Q101" s="145">
        <f>SUM(Q72:Q100)</f>
        <v>0.99999999999999978</v>
      </c>
    </row>
    <row r="103" spans="1:19" ht="9.75" thickBot="1" x14ac:dyDescent="0.2"/>
    <row r="104" spans="1:19" ht="9.75" thickBot="1" x14ac:dyDescent="0.2">
      <c r="O104" s="146" t="s">
        <v>46</v>
      </c>
      <c r="P104" s="147"/>
    </row>
    <row r="105" spans="1:19" ht="9.75" thickBot="1" x14ac:dyDescent="0.2">
      <c r="O105" s="148" t="s">
        <v>46</v>
      </c>
      <c r="P105" s="149">
        <f>COUNTIF(C9:C71,O105)</f>
        <v>5</v>
      </c>
    </row>
    <row r="106" spans="1:19" ht="9.75" thickBot="1" x14ac:dyDescent="0.2">
      <c r="O106" s="146" t="s">
        <v>358</v>
      </c>
      <c r="P106" s="147"/>
    </row>
    <row r="107" spans="1:19" ht="9.75" thickBot="1" x14ac:dyDescent="0.2">
      <c r="O107" s="150" t="s">
        <v>24</v>
      </c>
      <c r="P107" s="151">
        <f>COUNTA(J9:J71)</f>
        <v>4</v>
      </c>
    </row>
    <row r="108" spans="1:19" ht="9.75" thickBot="1" x14ac:dyDescent="0.2">
      <c r="O108" s="150" t="s">
        <v>359</v>
      </c>
      <c r="P108" s="151">
        <f>COUNTA(I9:I71)</f>
        <v>3</v>
      </c>
    </row>
    <row r="110" spans="1:19" ht="9.75" thickBot="1" x14ac:dyDescent="0.2"/>
    <row r="111" spans="1:19" ht="23.25" thickBot="1" x14ac:dyDescent="0.2">
      <c r="O111" s="152" t="s">
        <v>15</v>
      </c>
      <c r="P111" s="153" t="s">
        <v>331</v>
      </c>
      <c r="Q111" s="154" t="s">
        <v>360</v>
      </c>
    </row>
    <row r="112" spans="1:19" ht="11.25" x14ac:dyDescent="0.15">
      <c r="O112" s="155" t="s">
        <v>40</v>
      </c>
      <c r="P112" s="156">
        <f t="shared" ref="P112:P125" si="2">COUNTIF($V$9:$V$71,O112)</f>
        <v>18</v>
      </c>
      <c r="Q112" s="157">
        <f>P112/$P$84</f>
        <v>0.29032258064516131</v>
      </c>
    </row>
    <row r="113" spans="15:17" ht="11.25" x14ac:dyDescent="0.15">
      <c r="O113" s="158" t="s">
        <v>71</v>
      </c>
      <c r="P113" s="156">
        <f t="shared" si="2"/>
        <v>4</v>
      </c>
      <c r="Q113" s="157">
        <f t="shared" ref="Q113:Q125" si="3">P113/$P$84</f>
        <v>6.4516129032258063E-2</v>
      </c>
    </row>
    <row r="114" spans="15:17" ht="11.25" x14ac:dyDescent="0.15">
      <c r="O114" s="158" t="s">
        <v>289</v>
      </c>
      <c r="P114" s="156">
        <f t="shared" si="2"/>
        <v>1</v>
      </c>
      <c r="Q114" s="157">
        <f t="shared" si="3"/>
        <v>1.6129032258064516E-2</v>
      </c>
    </row>
    <row r="115" spans="15:17" ht="11.25" x14ac:dyDescent="0.15">
      <c r="O115" s="158" t="s">
        <v>57</v>
      </c>
      <c r="P115" s="156">
        <f t="shared" si="2"/>
        <v>11</v>
      </c>
      <c r="Q115" s="157">
        <f t="shared" si="3"/>
        <v>0.17741935483870969</v>
      </c>
    </row>
    <row r="116" spans="15:17" ht="11.25" x14ac:dyDescent="0.15">
      <c r="O116" s="158" t="s">
        <v>361</v>
      </c>
      <c r="P116" s="156">
        <f t="shared" si="2"/>
        <v>0</v>
      </c>
      <c r="Q116" s="157">
        <f t="shared" si="3"/>
        <v>0</v>
      </c>
    </row>
    <row r="117" spans="15:17" ht="11.25" x14ac:dyDescent="0.15">
      <c r="O117" s="158" t="s">
        <v>150</v>
      </c>
      <c r="P117" s="156">
        <f t="shared" si="2"/>
        <v>3</v>
      </c>
      <c r="Q117" s="157">
        <f t="shared" si="3"/>
        <v>4.8387096774193547E-2</v>
      </c>
    </row>
    <row r="118" spans="15:17" ht="11.25" x14ac:dyDescent="0.15">
      <c r="O118" s="158" t="s">
        <v>112</v>
      </c>
      <c r="P118" s="156">
        <f t="shared" si="2"/>
        <v>1</v>
      </c>
      <c r="Q118" s="157">
        <f t="shared" si="3"/>
        <v>1.6129032258064516E-2</v>
      </c>
    </row>
    <row r="119" spans="15:17" ht="11.25" x14ac:dyDescent="0.15">
      <c r="O119" s="158" t="s">
        <v>64</v>
      </c>
      <c r="P119" s="156">
        <f t="shared" si="2"/>
        <v>1</v>
      </c>
      <c r="Q119" s="157">
        <f t="shared" si="3"/>
        <v>1.6129032258064516E-2</v>
      </c>
    </row>
    <row r="120" spans="15:17" ht="11.25" x14ac:dyDescent="0.15">
      <c r="O120" s="158" t="s">
        <v>125</v>
      </c>
      <c r="P120" s="156">
        <f t="shared" si="2"/>
        <v>2</v>
      </c>
      <c r="Q120" s="157">
        <f t="shared" si="3"/>
        <v>3.2258064516129031E-2</v>
      </c>
    </row>
    <row r="121" spans="15:17" ht="11.25" x14ac:dyDescent="0.15">
      <c r="O121" s="158" t="s">
        <v>77</v>
      </c>
      <c r="P121" s="156">
        <f t="shared" si="2"/>
        <v>13</v>
      </c>
      <c r="Q121" s="157">
        <f t="shared" si="3"/>
        <v>0.20967741935483872</v>
      </c>
    </row>
    <row r="122" spans="15:17" ht="11.25" x14ac:dyDescent="0.15">
      <c r="O122" s="158" t="s">
        <v>91</v>
      </c>
      <c r="P122" s="156">
        <f t="shared" si="2"/>
        <v>1</v>
      </c>
      <c r="Q122" s="157">
        <f t="shared" si="3"/>
        <v>1.6129032258064516E-2</v>
      </c>
    </row>
    <row r="123" spans="15:17" ht="11.25" x14ac:dyDescent="0.15">
      <c r="O123" s="158" t="s">
        <v>362</v>
      </c>
      <c r="P123" s="156">
        <f t="shared" si="2"/>
        <v>0</v>
      </c>
      <c r="Q123" s="157">
        <f t="shared" si="3"/>
        <v>0</v>
      </c>
    </row>
    <row r="124" spans="15:17" ht="11.25" x14ac:dyDescent="0.15">
      <c r="O124" s="158" t="s">
        <v>135</v>
      </c>
      <c r="P124" s="156">
        <f t="shared" si="2"/>
        <v>4</v>
      </c>
      <c r="Q124" s="157">
        <f t="shared" si="3"/>
        <v>6.4516129032258063E-2</v>
      </c>
    </row>
    <row r="125" spans="15:17" ht="11.25" x14ac:dyDescent="0.15">
      <c r="O125" s="158" t="s">
        <v>140</v>
      </c>
      <c r="P125" s="156">
        <f t="shared" si="2"/>
        <v>3</v>
      </c>
      <c r="Q125" s="157">
        <f t="shared" si="3"/>
        <v>4.8387096774193547E-2</v>
      </c>
    </row>
    <row r="126" spans="15:17" ht="16.5" thickBot="1" x14ac:dyDescent="0.2">
      <c r="O126" s="159" t="s">
        <v>363</v>
      </c>
      <c r="P126" s="160">
        <f>SUM(P112:P125)</f>
        <v>62</v>
      </c>
      <c r="Q126" s="161">
        <f>SUM(Q112:Q125)</f>
        <v>0.99999999999999978</v>
      </c>
    </row>
    <row r="128" spans="15:17" ht="9.75" thickBot="1" x14ac:dyDescent="0.2"/>
    <row r="129" spans="15:17" ht="12" thickBot="1" x14ac:dyDescent="0.2">
      <c r="O129" s="162" t="s">
        <v>364</v>
      </c>
      <c r="P129" s="163" t="s">
        <v>365</v>
      </c>
      <c r="Q129" s="164" t="s">
        <v>360</v>
      </c>
    </row>
    <row r="130" spans="15:17" ht="11.25" x14ac:dyDescent="0.2">
      <c r="O130" s="165" t="s">
        <v>366</v>
      </c>
      <c r="P130" s="166">
        <f t="shared" ref="P130:P151" si="4">COUNTIF($U$9:$U$71,O130)</f>
        <v>0</v>
      </c>
      <c r="Q130" s="167">
        <f>P130/$P$152</f>
        <v>0</v>
      </c>
    </row>
    <row r="131" spans="15:17" ht="11.25" x14ac:dyDescent="0.2">
      <c r="O131" s="168" t="s">
        <v>276</v>
      </c>
      <c r="P131" s="166">
        <f t="shared" si="4"/>
        <v>1</v>
      </c>
      <c r="Q131" s="167">
        <f t="shared" ref="Q131:Q151" si="5">P131/$P$152</f>
        <v>1.6129032258064516E-2</v>
      </c>
    </row>
    <row r="132" spans="15:17" ht="11.25" x14ac:dyDescent="0.2">
      <c r="O132" s="168" t="s">
        <v>186</v>
      </c>
      <c r="P132" s="166">
        <f t="shared" si="4"/>
        <v>1</v>
      </c>
      <c r="Q132" s="167">
        <f t="shared" si="5"/>
        <v>1.6129032258064516E-2</v>
      </c>
    </row>
    <row r="133" spans="15:17" ht="11.25" x14ac:dyDescent="0.2">
      <c r="O133" s="168" t="s">
        <v>120</v>
      </c>
      <c r="P133" s="166">
        <f t="shared" si="4"/>
        <v>2</v>
      </c>
      <c r="Q133" s="167">
        <f t="shared" si="5"/>
        <v>3.2258064516129031E-2</v>
      </c>
    </row>
    <row r="134" spans="15:17" ht="11.25" x14ac:dyDescent="0.2">
      <c r="O134" s="168" t="s">
        <v>222</v>
      </c>
      <c r="P134" s="166">
        <f t="shared" si="4"/>
        <v>2</v>
      </c>
      <c r="Q134" s="167">
        <f t="shared" si="5"/>
        <v>3.2258064516129031E-2</v>
      </c>
    </row>
    <row r="135" spans="15:17" ht="11.25" x14ac:dyDescent="0.2">
      <c r="O135" s="168" t="s">
        <v>50</v>
      </c>
      <c r="P135" s="166">
        <f t="shared" si="4"/>
        <v>7</v>
      </c>
      <c r="Q135" s="167">
        <f t="shared" si="5"/>
        <v>0.11290322580645161</v>
      </c>
    </row>
    <row r="136" spans="15:17" ht="11.25" x14ac:dyDescent="0.2">
      <c r="O136" s="168" t="s">
        <v>90</v>
      </c>
      <c r="P136" s="166">
        <f t="shared" si="4"/>
        <v>2</v>
      </c>
      <c r="Q136" s="167">
        <f t="shared" si="5"/>
        <v>3.2258064516129031E-2</v>
      </c>
    </row>
    <row r="137" spans="15:17" ht="11.25" x14ac:dyDescent="0.2">
      <c r="O137" s="168" t="s">
        <v>134</v>
      </c>
      <c r="P137" s="166">
        <f t="shared" si="4"/>
        <v>7</v>
      </c>
      <c r="Q137" s="167">
        <f t="shared" si="5"/>
        <v>0.11290322580645161</v>
      </c>
    </row>
    <row r="138" spans="15:17" ht="11.25" x14ac:dyDescent="0.2">
      <c r="O138" s="168" t="s">
        <v>367</v>
      </c>
      <c r="P138" s="166">
        <f t="shared" si="4"/>
        <v>0</v>
      </c>
      <c r="Q138" s="167">
        <f t="shared" si="5"/>
        <v>0</v>
      </c>
    </row>
    <row r="139" spans="15:17" ht="11.25" x14ac:dyDescent="0.2">
      <c r="O139" s="168" t="s">
        <v>368</v>
      </c>
      <c r="P139" s="166">
        <f t="shared" si="4"/>
        <v>0</v>
      </c>
      <c r="Q139" s="167">
        <f t="shared" si="5"/>
        <v>0</v>
      </c>
    </row>
    <row r="140" spans="15:17" ht="11.25" x14ac:dyDescent="0.2">
      <c r="O140" s="168" t="s">
        <v>266</v>
      </c>
      <c r="P140" s="166">
        <f t="shared" si="4"/>
        <v>1</v>
      </c>
      <c r="Q140" s="167">
        <f t="shared" si="5"/>
        <v>1.6129032258064516E-2</v>
      </c>
    </row>
    <row r="141" spans="15:17" ht="11.25" x14ac:dyDescent="0.2">
      <c r="O141" s="168" t="s">
        <v>39</v>
      </c>
      <c r="P141" s="166">
        <f t="shared" si="4"/>
        <v>1</v>
      </c>
      <c r="Q141" s="167">
        <f t="shared" si="5"/>
        <v>1.6129032258064516E-2</v>
      </c>
    </row>
    <row r="142" spans="15:17" ht="11.25" x14ac:dyDescent="0.2">
      <c r="O142" s="168" t="s">
        <v>160</v>
      </c>
      <c r="P142" s="166">
        <f t="shared" si="4"/>
        <v>4</v>
      </c>
      <c r="Q142" s="167">
        <f t="shared" si="5"/>
        <v>6.4516129032258063E-2</v>
      </c>
    </row>
    <row r="143" spans="15:17" ht="11.25" x14ac:dyDescent="0.2">
      <c r="O143" s="168" t="s">
        <v>63</v>
      </c>
      <c r="P143" s="166">
        <f t="shared" si="4"/>
        <v>4</v>
      </c>
      <c r="Q143" s="167">
        <f t="shared" si="5"/>
        <v>6.4516129032258063E-2</v>
      </c>
    </row>
    <row r="144" spans="15:17" ht="11.25" x14ac:dyDescent="0.2">
      <c r="O144" s="168" t="s">
        <v>149</v>
      </c>
      <c r="P144" s="166">
        <f t="shared" si="4"/>
        <v>6</v>
      </c>
      <c r="Q144" s="167">
        <f t="shared" si="5"/>
        <v>9.6774193548387094E-2</v>
      </c>
    </row>
    <row r="145" spans="9:24" ht="11.25" x14ac:dyDescent="0.2">
      <c r="O145" s="168" t="s">
        <v>369</v>
      </c>
      <c r="P145" s="166">
        <f t="shared" si="4"/>
        <v>0</v>
      </c>
      <c r="Q145" s="167">
        <f t="shared" si="5"/>
        <v>0</v>
      </c>
    </row>
    <row r="146" spans="9:24" ht="11.25" x14ac:dyDescent="0.2">
      <c r="O146" s="168" t="s">
        <v>56</v>
      </c>
      <c r="P146" s="166">
        <f t="shared" si="4"/>
        <v>4</v>
      </c>
      <c r="Q146" s="167">
        <f t="shared" si="5"/>
        <v>6.4516129032258063E-2</v>
      </c>
    </row>
    <row r="147" spans="9:24" ht="11.25" x14ac:dyDescent="0.2">
      <c r="O147" s="168" t="s">
        <v>172</v>
      </c>
      <c r="P147" s="166">
        <f t="shared" si="4"/>
        <v>2</v>
      </c>
      <c r="Q147" s="167">
        <f t="shared" si="5"/>
        <v>3.2258064516129031E-2</v>
      </c>
    </row>
    <row r="148" spans="9:24" ht="11.25" x14ac:dyDescent="0.2">
      <c r="O148" s="168" t="s">
        <v>45</v>
      </c>
      <c r="P148" s="166">
        <f t="shared" si="4"/>
        <v>4</v>
      </c>
      <c r="Q148" s="167">
        <f t="shared" si="5"/>
        <v>6.4516129032258063E-2</v>
      </c>
    </row>
    <row r="149" spans="9:24" ht="11.25" x14ac:dyDescent="0.2">
      <c r="O149" s="168" t="s">
        <v>107</v>
      </c>
      <c r="P149" s="166">
        <f t="shared" si="4"/>
        <v>1</v>
      </c>
      <c r="Q149" s="167">
        <f t="shared" si="5"/>
        <v>1.6129032258064516E-2</v>
      </c>
    </row>
    <row r="150" spans="9:24" ht="11.25" x14ac:dyDescent="0.2">
      <c r="O150" s="169" t="s">
        <v>370</v>
      </c>
      <c r="P150" s="166">
        <f t="shared" si="4"/>
        <v>0</v>
      </c>
      <c r="Q150" s="167">
        <f t="shared" si="5"/>
        <v>0</v>
      </c>
    </row>
    <row r="151" spans="9:24" ht="12" thickBot="1" x14ac:dyDescent="0.25">
      <c r="O151" s="169" t="s">
        <v>84</v>
      </c>
      <c r="P151" s="166">
        <f t="shared" si="4"/>
        <v>13</v>
      </c>
      <c r="Q151" s="167">
        <f t="shared" si="5"/>
        <v>0.20967741935483872</v>
      </c>
    </row>
    <row r="152" spans="9:24" ht="12" thickBot="1" x14ac:dyDescent="0.25">
      <c r="O152" s="170" t="s">
        <v>357</v>
      </c>
      <c r="P152" s="171">
        <f>SUM(P130:P151)</f>
        <v>62</v>
      </c>
      <c r="Q152" s="172">
        <f>SUM(Q130:Q151)</f>
        <v>1</v>
      </c>
    </row>
    <row r="155" spans="9:24" x14ac:dyDescent="0.15">
      <c r="I155" s="173"/>
    </row>
    <row r="159" spans="9:24" ht="9.75" thickBot="1" x14ac:dyDescent="0.2"/>
    <row r="160" spans="9:24" x14ac:dyDescent="0.15">
      <c r="P160" s="174" t="s">
        <v>371</v>
      </c>
      <c r="Q160" s="175"/>
      <c r="R160" s="175"/>
      <c r="S160" s="175"/>
      <c r="T160" s="175"/>
      <c r="U160" s="175"/>
      <c r="V160" s="175"/>
      <c r="W160" s="175"/>
      <c r="X160" s="176"/>
    </row>
    <row r="161" spans="16:24" ht="9.75" thickBot="1" x14ac:dyDescent="0.2">
      <c r="P161" s="177"/>
      <c r="Q161" s="178"/>
      <c r="R161" s="178"/>
      <c r="S161" s="178"/>
      <c r="T161" s="178"/>
      <c r="U161" s="178"/>
      <c r="V161" s="178"/>
      <c r="W161" s="178"/>
      <c r="X161" s="179"/>
    </row>
    <row r="162" spans="16:24" ht="63" x14ac:dyDescent="0.15">
      <c r="P162" s="180" t="s">
        <v>372</v>
      </c>
      <c r="Q162" s="181" t="s">
        <v>249</v>
      </c>
      <c r="R162" s="181" t="s">
        <v>270</v>
      </c>
      <c r="S162" s="181" t="s">
        <v>309</v>
      </c>
      <c r="T162" s="181" t="s">
        <v>373</v>
      </c>
      <c r="U162" s="181" t="s">
        <v>374</v>
      </c>
      <c r="V162" s="181" t="s">
        <v>375</v>
      </c>
      <c r="W162" s="181" t="s">
        <v>376</v>
      </c>
      <c r="X162" s="182" t="s">
        <v>377</v>
      </c>
    </row>
    <row r="163" spans="16:24" ht="30" x14ac:dyDescent="0.2">
      <c r="P163" s="183" t="s">
        <v>378</v>
      </c>
      <c r="Q163" s="184">
        <v>1</v>
      </c>
      <c r="R163" s="184">
        <v>0</v>
      </c>
      <c r="S163" s="184">
        <v>16</v>
      </c>
      <c r="T163" s="184">
        <v>0</v>
      </c>
      <c r="U163" s="184">
        <v>0</v>
      </c>
      <c r="V163" s="184">
        <v>0</v>
      </c>
      <c r="W163" s="184">
        <v>0</v>
      </c>
      <c r="X163" s="185">
        <f t="shared" ref="X163:X172" si="6">SUM(Q163:W163)</f>
        <v>17</v>
      </c>
    </row>
    <row r="164" spans="16:24" ht="60" x14ac:dyDescent="0.2">
      <c r="P164" s="183" t="s">
        <v>379</v>
      </c>
      <c r="Q164" s="184">
        <v>0</v>
      </c>
      <c r="R164" s="184">
        <v>0</v>
      </c>
      <c r="S164" s="184">
        <v>0</v>
      </c>
      <c r="T164" s="184">
        <v>0</v>
      </c>
      <c r="U164" s="184">
        <v>0</v>
      </c>
      <c r="V164" s="184">
        <v>0</v>
      </c>
      <c r="W164" s="184">
        <v>0</v>
      </c>
      <c r="X164" s="185">
        <f t="shared" si="6"/>
        <v>0</v>
      </c>
    </row>
    <row r="165" spans="16:24" ht="60" x14ac:dyDescent="0.2">
      <c r="P165" s="183" t="s">
        <v>380</v>
      </c>
      <c r="Q165" s="184">
        <v>0</v>
      </c>
      <c r="R165" s="184">
        <v>0</v>
      </c>
      <c r="S165" s="184">
        <v>90</v>
      </c>
      <c r="T165" s="184">
        <v>0</v>
      </c>
      <c r="U165" s="184">
        <v>1</v>
      </c>
      <c r="V165" s="184">
        <v>0</v>
      </c>
      <c r="W165" s="184">
        <v>0</v>
      </c>
      <c r="X165" s="185">
        <f t="shared" si="6"/>
        <v>91</v>
      </c>
    </row>
    <row r="166" spans="16:24" ht="45" x14ac:dyDescent="0.2">
      <c r="P166" s="183" t="s">
        <v>381</v>
      </c>
      <c r="Q166" s="184">
        <v>0</v>
      </c>
      <c r="R166" s="184">
        <v>1</v>
      </c>
      <c r="S166" s="184">
        <v>0</v>
      </c>
      <c r="T166" s="184">
        <v>0</v>
      </c>
      <c r="U166" s="184">
        <v>0</v>
      </c>
      <c r="V166" s="184">
        <v>0</v>
      </c>
      <c r="W166" s="184">
        <v>1</v>
      </c>
      <c r="X166" s="185">
        <f t="shared" si="6"/>
        <v>2</v>
      </c>
    </row>
    <row r="167" spans="16:24" ht="45" x14ac:dyDescent="0.2">
      <c r="P167" s="183" t="s">
        <v>382</v>
      </c>
      <c r="Q167" s="184">
        <v>0</v>
      </c>
      <c r="R167" s="184">
        <v>0</v>
      </c>
      <c r="S167" s="184">
        <v>0</v>
      </c>
      <c r="T167" s="184">
        <v>0</v>
      </c>
      <c r="U167" s="184">
        <v>0</v>
      </c>
      <c r="V167" s="184">
        <v>0</v>
      </c>
      <c r="W167" s="184">
        <v>0</v>
      </c>
      <c r="X167" s="185">
        <f t="shared" si="6"/>
        <v>0</v>
      </c>
    </row>
    <row r="168" spans="16:24" ht="75" x14ac:dyDescent="0.2">
      <c r="P168" s="183" t="s">
        <v>383</v>
      </c>
      <c r="Q168" s="184">
        <v>0</v>
      </c>
      <c r="R168" s="184">
        <v>8</v>
      </c>
      <c r="S168" s="184">
        <v>0</v>
      </c>
      <c r="T168" s="184">
        <v>0</v>
      </c>
      <c r="U168" s="184">
        <v>0</v>
      </c>
      <c r="V168" s="184">
        <v>1</v>
      </c>
      <c r="W168" s="184">
        <v>0</v>
      </c>
      <c r="X168" s="185">
        <f t="shared" si="6"/>
        <v>9</v>
      </c>
    </row>
    <row r="169" spans="16:24" ht="90" x14ac:dyDescent="0.2">
      <c r="P169" s="183" t="s">
        <v>384</v>
      </c>
      <c r="Q169" s="184">
        <v>0</v>
      </c>
      <c r="R169" s="184">
        <v>0</v>
      </c>
      <c r="S169" s="184">
        <v>0</v>
      </c>
      <c r="T169" s="184">
        <v>0</v>
      </c>
      <c r="U169" s="184">
        <v>0</v>
      </c>
      <c r="V169" s="184">
        <v>0</v>
      </c>
      <c r="W169" s="184">
        <v>0</v>
      </c>
      <c r="X169" s="185">
        <f t="shared" si="6"/>
        <v>0</v>
      </c>
    </row>
    <row r="170" spans="16:24" ht="15" x14ac:dyDescent="0.2">
      <c r="P170" s="183" t="s">
        <v>23</v>
      </c>
      <c r="Q170" s="184">
        <v>0</v>
      </c>
      <c r="R170" s="184">
        <v>0</v>
      </c>
      <c r="S170" s="184">
        <v>0</v>
      </c>
      <c r="T170" s="184">
        <v>0</v>
      </c>
      <c r="U170" s="184">
        <v>0</v>
      </c>
      <c r="V170" s="184">
        <v>0</v>
      </c>
      <c r="W170" s="184">
        <v>0</v>
      </c>
      <c r="X170" s="185">
        <f t="shared" si="6"/>
        <v>0</v>
      </c>
    </row>
    <row r="171" spans="16:24" ht="15" x14ac:dyDescent="0.2">
      <c r="P171" s="183" t="s">
        <v>24</v>
      </c>
      <c r="Q171" s="184">
        <v>0</v>
      </c>
      <c r="R171" s="184">
        <v>0</v>
      </c>
      <c r="S171" s="184">
        <v>0</v>
      </c>
      <c r="T171" s="184">
        <v>0</v>
      </c>
      <c r="U171" s="184">
        <v>0</v>
      </c>
      <c r="V171" s="184">
        <v>0</v>
      </c>
      <c r="W171" s="184">
        <v>0</v>
      </c>
      <c r="X171" s="185">
        <f t="shared" si="6"/>
        <v>0</v>
      </c>
    </row>
    <row r="172" spans="16:24" ht="15.75" thickBot="1" x14ac:dyDescent="0.25">
      <c r="P172" s="186" t="s">
        <v>28</v>
      </c>
      <c r="Q172" s="187">
        <v>0</v>
      </c>
      <c r="R172" s="187">
        <v>0</v>
      </c>
      <c r="S172" s="187">
        <v>0</v>
      </c>
      <c r="T172" s="187">
        <v>0</v>
      </c>
      <c r="U172" s="187">
        <v>0</v>
      </c>
      <c r="V172" s="187">
        <v>0</v>
      </c>
      <c r="W172" s="187">
        <v>0</v>
      </c>
      <c r="X172" s="188">
        <f t="shared" si="6"/>
        <v>0</v>
      </c>
    </row>
    <row r="173" spans="16:24" ht="15.75" x14ac:dyDescent="0.25">
      <c r="P173" s="189" t="s">
        <v>357</v>
      </c>
      <c r="Q173" s="190">
        <f t="shared" ref="Q173:X173" si="7">SUM(Q163:Q172)</f>
        <v>1</v>
      </c>
      <c r="R173" s="190">
        <f t="shared" si="7"/>
        <v>9</v>
      </c>
      <c r="S173" s="190">
        <f t="shared" si="7"/>
        <v>106</v>
      </c>
      <c r="T173" s="190">
        <f t="shared" si="7"/>
        <v>0</v>
      </c>
      <c r="U173" s="190">
        <f t="shared" si="7"/>
        <v>1</v>
      </c>
      <c r="V173" s="190">
        <f t="shared" si="7"/>
        <v>1</v>
      </c>
      <c r="W173" s="190">
        <f t="shared" si="7"/>
        <v>1</v>
      </c>
      <c r="X173" s="190">
        <f t="shared" si="7"/>
        <v>119</v>
      </c>
    </row>
  </sheetData>
  <mergeCells count="25">
    <mergeCell ref="P160:X161"/>
    <mergeCell ref="A73:F73"/>
    <mergeCell ref="A75:B75"/>
    <mergeCell ref="A89:B89"/>
    <mergeCell ref="O89:P89"/>
    <mergeCell ref="O104:P104"/>
    <mergeCell ref="O106:P106"/>
    <mergeCell ref="Q7:R7"/>
    <mergeCell ref="T7:T8"/>
    <mergeCell ref="U7:U8"/>
    <mergeCell ref="V7:V8"/>
    <mergeCell ref="W7:W8"/>
    <mergeCell ref="X7:X8"/>
    <mergeCell ref="A7:A8"/>
    <mergeCell ref="B7:B8"/>
    <mergeCell ref="C7:C8"/>
    <mergeCell ref="D7:N7"/>
    <mergeCell ref="O7:O8"/>
    <mergeCell ref="P7:P8"/>
    <mergeCell ref="A1:B6"/>
    <mergeCell ref="C1:V3"/>
    <mergeCell ref="W1:X2"/>
    <mergeCell ref="W3:X4"/>
    <mergeCell ref="C4:V6"/>
    <mergeCell ref="W5:X6"/>
  </mergeCells>
  <dataValidations count="11">
    <dataValidation type="list" allowBlank="1" showInputMessage="1" showErrorMessage="1" sqref="X11:X17">
      <formula1>$AC$9:$AC$24</formula1>
    </dataValidation>
    <dataValidation type="list" allowBlank="1" showInputMessage="1" showErrorMessage="1" sqref="V19:V22">
      <formula1>$P$176:$P$189</formula1>
    </dataValidation>
    <dataValidation type="list" allowBlank="1" showInputMessage="1" showErrorMessage="1" sqref="U19:U22">
      <formula1>$P$194:$P$215</formula1>
    </dataValidation>
    <dataValidation type="list" allowBlank="1" showInputMessage="1" showErrorMessage="1" sqref="W23:W26 W50:W70 W28:W40 W18 W9:W10">
      <formula1>$AA$9:$AA$38</formula1>
    </dataValidation>
    <dataValidation type="list" allowBlank="1" showInputMessage="1" showErrorMessage="1" sqref="V27 V41:V49">
      <formula1>$P$175:$P$188</formula1>
    </dataValidation>
    <dataValidation type="list" allowBlank="1" showInputMessage="1" showErrorMessage="1" sqref="U44:U46 U41:U42">
      <formula1>$P$193:$P$214</formula1>
    </dataValidation>
    <dataValidation type="list" allowBlank="1" showInputMessage="1" showErrorMessage="1" sqref="X27 X19:X22 X41:X49">
      <formula1>$AC$9:$AC$20</formula1>
    </dataValidation>
    <dataValidation type="list" allowBlank="1" showInputMessage="1" showErrorMessage="1" sqref="V11:V17">
      <formula1>$P$181:$P$194</formula1>
    </dataValidation>
    <dataValidation type="list" allowBlank="1" showInputMessage="1" showErrorMessage="1" sqref="U12:U17">
      <formula1>$P$199:$P$220</formula1>
    </dataValidation>
    <dataValidation type="list" allowBlank="1" showInputMessage="1" showErrorMessage="1" sqref="V9:V10 V50:V71 V28:V40 V23:V26 V18">
      <formula1>$O$112:$O$125</formula1>
    </dataValidation>
    <dataValidation type="list" allowBlank="1" showInputMessage="1" showErrorMessage="1" sqref="U9:U11 U43 U47:U71 U23:U40 U18">
      <formula1>$O$130:$O$151</formula1>
    </dataValidation>
  </dataValidations>
  <printOptions horizontalCentered="1"/>
  <pageMargins left="0.39370078740157483" right="0.27559055118110237" top="0.31496062992125984" bottom="0.31496062992125984" header="0.31496062992125984" footer="0.31496062992125984"/>
  <pageSetup paperSize="14"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FEBRERO 2019</vt:lpstr>
      <vt:lpstr>'FEBRERO 2019'!Área_de_impresión</vt:lpstr>
      <vt:lpstr>'FEBRERO 2019'!Títulos_a_imprimir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GARCIA BAQUERO</dc:creator>
  <cp:lastModifiedBy>REINALDO GARCIA BAQUERO</cp:lastModifiedBy>
  <dcterms:created xsi:type="dcterms:W3CDTF">2019-04-24T16:00:23Z</dcterms:created>
  <dcterms:modified xsi:type="dcterms:W3CDTF">2019-04-24T16:01:10Z</dcterms:modified>
</cp:coreProperties>
</file>