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harts/chart5.xml" ContentType="application/vnd.openxmlformats-officedocument.drawingml.chart+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harts/chart6.xml" ContentType="application/vnd.openxmlformats-officedocument.drawingml.chart+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activeTab="3"/>
  </bookViews>
  <sheets>
    <sheet name="56" sheetId="20" r:id="rId1"/>
    <sheet name="57" sheetId="1" r:id="rId2"/>
    <sheet name="58" sheetId="13" r:id="rId3"/>
    <sheet name="59" sheetId="14" r:id="rId4"/>
    <sheet name="60" sheetId="15" r:id="rId5"/>
  </sheets>
  <externalReferences>
    <externalReference r:id="rId6"/>
    <externalReference r:id="rId7"/>
  </externalReferences>
  <definedNames>
    <definedName name="_Order1" hidden="1">255</definedName>
    <definedName name="_xlnm.Print_Area" localSheetId="0">'56'!$A$1:$K$60</definedName>
    <definedName name="_xlnm.Print_Area" localSheetId="1">'57'!$A$1:$K$60</definedName>
    <definedName name="_xlnm.Print_Titles" localSheetId="0">'56'!$1:$4</definedName>
    <definedName name="_xlnm.Print_Titles" localSheetId="1">'57'!$1:$4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4" l="1"/>
  <c r="D25" i="14"/>
  <c r="D17" i="14"/>
  <c r="D29" i="20" l="1"/>
  <c r="D28" i="20"/>
  <c r="D25" i="20"/>
  <c r="D28" i="15"/>
  <c r="D27" i="15"/>
  <c r="D26" i="15"/>
  <c r="D25" i="15"/>
  <c r="D24" i="15"/>
  <c r="D23" i="15"/>
  <c r="D22" i="15"/>
  <c r="D21" i="15"/>
  <c r="D20" i="15"/>
  <c r="D19" i="15"/>
  <c r="D18" i="15"/>
  <c r="D17" i="15"/>
  <c r="D29" i="13"/>
  <c r="D29" i="1"/>
  <c r="B29" i="20"/>
  <c r="C29" i="15"/>
  <c r="B29" i="15"/>
  <c r="B29" i="14"/>
  <c r="C29" i="14"/>
  <c r="A47" i="14"/>
  <c r="B9" i="15"/>
  <c r="B8" i="15"/>
  <c r="B9" i="14"/>
  <c r="B8" i="14"/>
  <c r="B9" i="13"/>
  <c r="B8" i="13"/>
  <c r="B9" i="1"/>
  <c r="B8" i="1"/>
  <c r="B9" i="20"/>
  <c r="B8" i="20"/>
  <c r="H5" i="15"/>
  <c r="H5" i="14"/>
  <c r="H5" i="13"/>
  <c r="H5" i="1"/>
  <c r="H5" i="20"/>
  <c r="B29" i="1"/>
  <c r="D22" i="1"/>
  <c r="C29" i="1"/>
  <c r="C29" i="13"/>
  <c r="B29" i="13"/>
  <c r="D22" i="13"/>
  <c r="A55" i="20"/>
  <c r="A53" i="20"/>
  <c r="A51" i="20"/>
  <c r="A49" i="20"/>
  <c r="A47" i="20"/>
  <c r="A45" i="20"/>
  <c r="A43" i="20"/>
  <c r="A41" i="20"/>
  <c r="A39" i="20"/>
  <c r="A37" i="20"/>
  <c r="A35" i="20"/>
  <c r="A33" i="20"/>
  <c r="E17" i="20"/>
  <c r="E18" i="20"/>
  <c r="E19" i="20"/>
  <c r="E20" i="20"/>
  <c r="E21" i="20"/>
  <c r="E22" i="20"/>
  <c r="E23" i="20"/>
  <c r="E24" i="20"/>
  <c r="E25" i="20"/>
  <c r="E26" i="20"/>
  <c r="E27" i="20"/>
  <c r="E28" i="20"/>
  <c r="E29" i="20"/>
  <c r="B12" i="20"/>
  <c r="A55" i="15"/>
  <c r="A53" i="15"/>
  <c r="A51" i="15"/>
  <c r="A49" i="15"/>
  <c r="A47" i="15"/>
  <c r="A45" i="15"/>
  <c r="A33" i="15"/>
  <c r="E17" i="15"/>
  <c r="E18" i="15"/>
  <c r="E19" i="15"/>
  <c r="E20" i="15"/>
  <c r="E21" i="15"/>
  <c r="E22" i="15"/>
  <c r="E23" i="15"/>
  <c r="E24" i="15"/>
  <c r="E25" i="15"/>
  <c r="E26" i="15"/>
  <c r="E27" i="15"/>
  <c r="E28" i="15"/>
  <c r="E29" i="15"/>
  <c r="B12" i="15"/>
  <c r="A55" i="14"/>
  <c r="A53" i="14"/>
  <c r="A51" i="14"/>
  <c r="A49" i="14"/>
  <c r="E17" i="14"/>
  <c r="E18" i="14"/>
  <c r="E19" i="14"/>
  <c r="E20" i="14"/>
  <c r="E21" i="14"/>
  <c r="E22" i="14"/>
  <c r="E23" i="14"/>
  <c r="E24" i="14"/>
  <c r="E25" i="14"/>
  <c r="E26" i="14"/>
  <c r="E27" i="14"/>
  <c r="E28" i="14"/>
  <c r="E29" i="14"/>
  <c r="B12" i="14"/>
  <c r="A55" i="13"/>
  <c r="A53" i="13"/>
  <c r="A51" i="13"/>
  <c r="A49" i="13"/>
  <c r="A47" i="13"/>
  <c r="A45" i="13"/>
  <c r="A43" i="13"/>
  <c r="A41" i="13"/>
  <c r="A39" i="13"/>
  <c r="A37" i="13"/>
  <c r="A35" i="13"/>
  <c r="A33" i="13"/>
  <c r="E17" i="13"/>
  <c r="E18" i="13"/>
  <c r="E19" i="13"/>
  <c r="E20" i="13"/>
  <c r="E21" i="13"/>
  <c r="E22" i="13"/>
  <c r="E23" i="13"/>
  <c r="E24" i="13"/>
  <c r="E25" i="13"/>
  <c r="E26" i="13"/>
  <c r="E27" i="13"/>
  <c r="E28" i="13"/>
  <c r="E29" i="13"/>
  <c r="H12" i="13"/>
  <c r="B12" i="13"/>
  <c r="A55" i="1"/>
  <c r="A53" i="1"/>
  <c r="A51" i="1"/>
  <c r="A49" i="1"/>
  <c r="A47" i="1"/>
  <c r="A45" i="1"/>
  <c r="A43" i="1"/>
  <c r="A41" i="1"/>
  <c r="A39" i="1"/>
  <c r="A37" i="1"/>
  <c r="A35" i="1"/>
  <c r="A33" i="1"/>
  <c r="E17" i="1"/>
  <c r="E18" i="1"/>
  <c r="E19" i="1"/>
  <c r="E20" i="1"/>
  <c r="E21" i="1"/>
  <c r="E22" i="1"/>
  <c r="E23" i="1"/>
  <c r="E24" i="1"/>
  <c r="E25" i="1"/>
  <c r="E26" i="1"/>
  <c r="E27" i="1"/>
  <c r="E28" i="1"/>
  <c r="E29" i="1"/>
  <c r="B12" i="1"/>
  <c r="D29" i="15" l="1"/>
</calcChain>
</file>

<file path=xl/sharedStrings.xml><?xml version="1.0" encoding="utf-8"?>
<sst xmlns="http://schemas.openxmlformats.org/spreadsheetml/2006/main" count="253" uniqueCount="82">
  <si>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</si>
  <si>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</si>
  <si>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</si>
  <si>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</si>
  <si>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</si>
  <si>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</si>
  <si>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</si>
  <si>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</si>
  <si>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</si>
  <si>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</si>
  <si>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</si>
  <si>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</si>
  <si>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</si>
  <si>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</si>
  <si>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</si>
  <si>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</si>
  <si>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</si>
  <si>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</si>
  <si>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</si>
  <si>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</si>
  <si>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</si>
  <si>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</si>
  <si>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</si>
  <si>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</si>
  <si>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</si>
  <si>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</si>
  <si>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</si>
  <si>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</si>
  <si>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</si>
  <si>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</si>
  <si>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</si>
  <si>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</si>
  <si>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</si>
  <si>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</si>
  <si>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</si>
  <si>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</si>
  <si>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</si>
  <si>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</si>
  <si>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</si>
  <si>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</si>
  <si>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TALENTO HUMANO</t>
  </si>
  <si>
    <t>Plan Institucional de Capacitación</t>
  </si>
  <si>
    <t>NFSC</t>
  </si>
  <si>
    <t>NFA</t>
  </si>
  <si>
    <t>Plan de Bienestar e Incentivos</t>
  </si>
  <si>
    <t>NFPA</t>
  </si>
  <si>
    <t>TNFBA</t>
  </si>
  <si>
    <t xml:space="preserve">Se han cumplido las siguientes actividades:
• Día de la mujer 07 de marzo de 2018, para 250 funcionarios
</t>
  </si>
  <si>
    <t xml:space="preserve">SEVERIDAD DE LOS ACCIDENTES LABORALES </t>
  </si>
  <si>
    <t>Talento Humano</t>
  </si>
  <si>
    <t xml:space="preserve">Durante el mes de mayo no se presentaron incapacidades por accidente de trabajo. Con relación al año inmediatamente, disminuyò la severidad por accidentes laborales. </t>
  </si>
  <si>
    <t>Durante el mes de enero se presentaron 2 accidentes de trabajo, uno en la escalera de la sede principal y el otro ocurrió por choque con una puerta que generò varios dias de incapacida. Con relación al año inmediatamente, se mantuvo el indice de accidentalidad para el mismo periodo.</t>
  </si>
  <si>
    <t xml:space="preserve">Durante el mes de febrero se presento un accidente de trabajo, en las escaleras que afecto en el miembro inferior derecho de la funcionaria , este accidente no genero dias de incapacidad . En la vigencia 2018 se redujo la accidentalidad en un 20 % aproximadamente. </t>
  </si>
  <si>
    <t xml:space="preserve">Durante el mes de marzo se presentaron tres accidente de trabajo, 2 accidentes en la sede administrativa mas especificamente se dio el accidente en las oficinas y 1 accidente en el Concejo de Bogota ,  2 de los accidentes generaron 9 dias de incapacidad. Con respecto a los meses anteriores se evidencia un incremento en la accidentalidad de la poblacion del Concejo de Bogota. En la vigencia 2018 se redujo la accidentalidad en un 42 % aproximadamente. </t>
  </si>
  <si>
    <t xml:space="preserve">Durante el mes de abril se presentò un accidente de trabajo en la sede del concejo de Bogota, en la zona del Parqueadero y no genero dias de incapacidad , se evidencia que para este mes disminuye la accidentalidad en la entidad con respecto a los meses anteriores y con respecto al año pasado disminuyo en numero de accidentes y la severidad de los mismos. </t>
  </si>
  <si>
    <t xml:space="preserve">Dirante el mes de mayo no se presentaron accidentes de trabajo y con respecto al año pasado disminuyo en numero de accidentes significativamente.  </t>
  </si>
  <si>
    <t xml:space="preserve">Durante el mes de junio se presentò un accidente de trabajo de tipo administrativo  y con respecto al año pasado disminuyo la accidentalidad en un 50%.  </t>
  </si>
  <si>
    <t xml:space="preserve">Durante el mes de julio no se presentaron accidentes de trabajo y con respecto al año pasado disminuyo la accidentalidad significativamente.  </t>
  </si>
  <si>
    <t>Dirección Admimistrativa</t>
  </si>
  <si>
    <t>Acuerdos Laborales</t>
  </si>
  <si>
    <t xml:space="preserve">
</t>
  </si>
  <si>
    <t>SISTEMA INTEGRADO DE GESTION</t>
  </si>
  <si>
    <t>TPC</t>
  </si>
  <si>
    <t>TPA</t>
  </si>
  <si>
    <t>En el mes de Febrero se dicto sistema integrado de gestio fecha de inicio febrero 05 de 2018 (30), Diplomado Componente Juridico fecha de inicio 19 de febrero de 2018 (30)
Estatuto Anticoorrupcion inicio 28 de mayo (20), normas internacionales de contabilidad NICSP SE DIO INICIO EL 17 DE MAYO DE 2018 (20),Gestion publica territorial inico mayo 17 de 2018 (27) 
diplomados en curso a la fecha no tenemos encuestas de satisfaccion de los diplomados statuto Anticoorrupcion inicio 28 de mayo (20), normas internacionales de contabilidad NICSP SE DIO INICIO EL 17 DE MAYO DE 2018 (20),Gestion publica territorial inico mayo 17 de 2018 (27)  ya que realizan al finanlizar la capacitacion.</t>
  </si>
  <si>
    <t xml:space="preserve">Se han cumplido las siguientes actividades:
• Día de la mujer 07 de marzo de 2018, para 250 funcionarios
• Día de la secretaria abril 26 de 2018 para 88 funcionarios.
• Actividad Cultural para Funcionarios, cuatro actividades de la siguiente manera:
1. Lunes 30 de abril de 2018  Colombia como protagonista de la mini feria. Esta actividad se realizó en el polideportivo del Concejo de Bogotá, de 12:00 pm a 2:30 pm.
2. Miércoles 02 de mayo de 2018: MEXICO, como país referente para esta actividad, en las instalaciones del Concejo de Bogotá, de 12:00 pm a 2:00 pm.
3. Jueves 03 de mayo de 2018: CULTURA CHINA; Esta actividad se realizó en el polideportivo del Concejo de Bogotá, de 12:00pm a 2:30 pm.
4. Viernes 04 de mayo de 2018: Para el cierre de la semana cultural se programó una salida campestre a la Calera Cundinamarca de 9:00 am a 4:00 pm.
• Talleres calidad de clima laboral los días 16, 17, 18 de mayo de 2018 de 2:00 pm  a 5:00 pm Hotel Macao Colombia.
Vacaiones recreativas niños de 5 a 11 años 70, niños de 13 a 17 años (60)
Dia del conductor 16 de julio participando 50 funcionarios
prepensionados con 50 funcionarios </t>
  </si>
  <si>
    <t xml:space="preserve">Durante el mes de enero se registro un aumento en cuanto a dias perdidos por A.T del 180% </t>
  </si>
  <si>
    <t>Con relacion al año anterior, los dias perdidos por A.T disminuyeron en un 100%</t>
  </si>
  <si>
    <t xml:space="preserve">Durante el mes de marzo se presentaron 9 dias perdidos por accidentes de trabajo, teniendo en cuenta que el año anterior habia registrado solamente 2 dias perdidos se puede evidenciar que hubo un aumento del 350% </t>
  </si>
  <si>
    <t>Elaboración de planes de accion en donde se capacitó a las personas por accidentes de trabajo y elaboración de lecciones aprendidas.</t>
  </si>
  <si>
    <t>Con relacion al año anterior, los dias perdidos por A.T disminuyeron en un 100% ya que para este periodo en el 2017 se habian registrado 40 dias perdidos por A.T.</t>
  </si>
  <si>
    <t>Con relacion al año anterior, los dias perdidos por A.T disminuyeron en un 100% ya que para este periodo en el 2017 se habian registrado 11 dias perdidos por A.T.</t>
  </si>
  <si>
    <t>Con relacion al año anterior, los dias perdidos por A.T disminuyeron en un 100% ya que para este periodo en el 2017 se habian registrado 27 dias perdidos por A.T.</t>
  </si>
  <si>
    <t>APPT</t>
  </si>
  <si>
    <t>AEPT</t>
  </si>
  <si>
    <t>Con relación al año anterior, los dias perdidos por A.T aumentaron en un 200% ya que para este periodo en el 2017 no se reportaron estos eventos en la Corporación</t>
  </si>
  <si>
    <t xml:space="preserve"> Durante el mes de septiembre se realizaron las actividades correspondientes al 74,1% de las programadas. 
Se presentaron cuatro (4) reportes de accidentes en el mes,el año anterior en el mismo perìodo no se presentaron. </t>
  </si>
  <si>
    <t>* Al no contarse con uno de los recursos humanos del equipo de trabajo, se viò afectada la ejecuciòn de las actividades programadas. La cual esta prevista por tres (3)  meses. 
* Adicionalmente, no se contò con la participaciòn de los trabajadores dado el movimiento de la planta de personal en  la Corporaciòn.
* Los accidentes reportados en el presente mes fueron deportivos.</t>
  </si>
  <si>
    <t>se  solicita al Director del IDRD suscribir  Convenio Interadmnistrativo para  acceder a las escuelas de  formación deportiva con beneficios económicos.</t>
  </si>
  <si>
    <t>,</t>
  </si>
  <si>
    <t>Se firma   Acuerdo Laboral con seis de las  organizaciones sindicales del Concejo de Bogotá, D.C. 
Acta Final de Acuerdo Colectivo 2018</t>
  </si>
  <si>
    <t>CUMPLIMIENTO PROGRAMA DE SST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</si>
</sst>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7"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
      <b/>
      <sz val="8"/>
      <color rgb="FFFF5050"/>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0" fontId="1" fillId="0" borderId="0"/>
  </cellStyleXfs>
  <cellXfs count="188">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0" fontId="2" fillId="0" borderId="7" xfId="1" applyFont="1" applyBorder="1"/>
    <xf numFmtId="0" fontId="2" fillId="0" borderId="13" xfId="0" applyNumberFormat="1" applyFont="1" applyBorder="1" applyAlignment="1" applyProtection="1">
      <alignment horizontal="center"/>
      <protection locked="0"/>
    </xf>
    <xf numFmtId="0" fontId="2" fillId="0" borderId="13" xfId="1" applyNumberFormat="1" applyFont="1" applyBorder="1" applyAlignment="1" applyProtection="1">
      <alignment horizontal="center"/>
      <protection locked="0"/>
    </xf>
    <xf numFmtId="0" fontId="2" fillId="0" borderId="9" xfId="1" applyNumberFormat="1" applyFont="1" applyBorder="1" applyAlignment="1">
      <alignment horizontal="center"/>
    </xf>
    <xf numFmtId="165" fontId="2" fillId="0" borderId="17" xfId="1" applyNumberFormat="1" applyFont="1" applyFill="1" applyBorder="1" applyAlignment="1">
      <alignment horizontal="center" vertical="center"/>
    </xf>
    <xf numFmtId="165" fontId="2" fillId="0" borderId="16" xfId="1" applyNumberFormat="1" applyFont="1" applyFill="1" applyBorder="1" applyAlignment="1">
      <alignment horizontal="center" vertical="center"/>
    </xf>
    <xf numFmtId="0" fontId="2" fillId="0" borderId="7" xfId="1" applyFont="1" applyBorder="1"/>
    <xf numFmtId="0" fontId="3" fillId="0" borderId="0" xfId="1" applyFont="1" applyAlignment="1">
      <alignment horizontal="center"/>
    </xf>
    <xf numFmtId="0" fontId="6" fillId="0" borderId="0" xfId="1" applyFont="1" applyBorder="1"/>
    <xf numFmtId="0" fontId="3" fillId="0" borderId="0" xfId="1" applyFont="1"/>
    <xf numFmtId="0" fontId="2" fillId="2" borderId="9" xfId="1" quotePrefix="1" applyFont="1" applyFill="1" applyBorder="1" applyAlignment="1" applyProtection="1">
      <alignment horizontal="left"/>
      <protection locked="0"/>
    </xf>
    <xf numFmtId="0" fontId="2" fillId="2" borderId="10" xfId="1" applyFont="1" applyFill="1" applyBorder="1" applyAlignment="1"/>
    <xf numFmtId="0" fontId="2" fillId="2" borderId="11" xfId="1" applyFont="1" applyFill="1" applyBorder="1" applyAlignment="1"/>
    <xf numFmtId="0" fontId="2" fillId="2" borderId="10" xfId="1" quotePrefix="1" applyFont="1" applyFill="1" applyBorder="1" applyAlignment="1">
      <alignment horizontal="left"/>
    </xf>
    <xf numFmtId="1" fontId="2" fillId="2" borderId="10" xfId="1" applyNumberFormat="1" applyFont="1" applyFill="1" applyBorder="1" applyAlignment="1" applyProtection="1">
      <alignment horizontal="center"/>
      <protection locked="0"/>
    </xf>
    <xf numFmtId="9" fontId="2" fillId="2" borderId="10" xfId="1" applyNumberFormat="1" applyFont="1" applyFill="1" applyBorder="1" applyAlignment="1" applyProtection="1">
      <protection locked="0"/>
    </xf>
    <xf numFmtId="9" fontId="2" fillId="2" borderId="11" xfId="1" applyNumberFormat="1" applyFont="1" applyFill="1" applyBorder="1" applyAlignment="1" applyProtection="1">
      <protection locked="0"/>
    </xf>
    <xf numFmtId="0" fontId="2" fillId="2" borderId="9" xfId="1" applyFont="1" applyFill="1" applyBorder="1" applyAlignment="1"/>
    <xf numFmtId="0" fontId="3" fillId="0" borderId="0" xfId="1" applyFont="1" applyAlignment="1">
      <alignment horizontal="center" vertical="center"/>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9" xfId="1" quotePrefix="1" applyFont="1" applyBorder="1" applyAlignment="1">
      <alignment horizontal="center" vertical="center"/>
    </xf>
    <xf numFmtId="0" fontId="3" fillId="0" borderId="10"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6" borderId="9" xfId="1" quotePrefix="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2" xfId="1" quotePrefix="1" applyFont="1" applyFill="1" applyBorder="1" applyAlignment="1" applyProtection="1">
      <alignment horizontal="justify" vertical="center"/>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4" fontId="2" fillId="0" borderId="22" xfId="1" applyNumberFormat="1" applyFont="1" applyFill="1" applyBorder="1" applyAlignment="1" applyProtection="1">
      <alignment horizontal="left" vertical="center"/>
      <protection locked="0"/>
    </xf>
    <xf numFmtId="4" fontId="2" fillId="0" borderId="23" xfId="1" applyNumberFormat="1" applyFont="1" applyFill="1" applyBorder="1" applyAlignment="1" applyProtection="1">
      <alignment horizontal="left" vertical="center"/>
      <protection locked="0"/>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4" fontId="2" fillId="0" borderId="17" xfId="1"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 fontId="2" fillId="0" borderId="17" xfId="1" applyNumberFormat="1" applyFont="1" applyFill="1" applyBorder="1" applyAlignment="1" applyProtection="1">
      <alignment horizontal="justify" vertical="center" wrapText="1"/>
      <protection locked="0"/>
    </xf>
    <xf numFmtId="0" fontId="0" fillId="0" borderId="17" xfId="0"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xf numFmtId="0" fontId="0" fillId="0" borderId="17" xfId="0" applyBorder="1" applyAlignment="1" applyProtection="1">
      <alignment horizontal="justify" vertical="center"/>
      <protection locked="0"/>
    </xf>
    <xf numFmtId="0" fontId="0" fillId="0" borderId="18" xfId="0" applyBorder="1" applyAlignment="1" applyProtection="1">
      <alignment horizontal="justify" vertical="center"/>
      <protection locked="0"/>
    </xf>
    <xf numFmtId="4" fontId="2" fillId="0" borderId="22" xfId="1" applyNumberFormat="1" applyFont="1" applyFill="1" applyBorder="1" applyAlignment="1" applyProtection="1">
      <alignment horizontal="center" vertical="center"/>
      <protection locked="0"/>
    </xf>
    <xf numFmtId="4" fontId="2" fillId="0" borderId="23"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4" fontId="2" fillId="0" borderId="17" xfId="1" applyNumberFormat="1" applyFont="1" applyFill="1" applyBorder="1" applyAlignment="1" applyProtection="1">
      <alignment horizontal="justify" vertical="center"/>
      <protection locked="0"/>
    </xf>
    <xf numFmtId="4" fontId="2" fillId="0" borderId="25" xfId="1" applyNumberFormat="1" applyFont="1" applyFill="1" applyBorder="1" applyAlignment="1" applyProtection="1">
      <alignment vertical="center"/>
      <protection locked="0"/>
    </xf>
    <xf numFmtId="4" fontId="2" fillId="0" borderId="26" xfId="1" applyNumberFormat="1" applyFont="1" applyFill="1" applyBorder="1" applyAlignment="1" applyProtection="1">
      <alignment vertical="center"/>
      <protection locked="0"/>
    </xf>
    <xf numFmtId="4" fontId="2" fillId="0" borderId="27" xfId="1" applyNumberFormat="1" applyFont="1" applyFill="1" applyBorder="1" applyAlignment="1" applyProtection="1">
      <alignment vertical="center"/>
      <protection locked="0"/>
    </xf>
    <xf numFmtId="4" fontId="2" fillId="0" borderId="16" xfId="1" applyNumberFormat="1" applyFont="1" applyFill="1" applyBorder="1" applyAlignment="1" applyProtection="1">
      <alignment horizontal="justify"/>
      <protection locked="0"/>
    </xf>
    <xf numFmtId="4" fontId="2" fillId="0" borderId="17" xfId="1" applyNumberFormat="1" applyFont="1" applyFill="1" applyBorder="1" applyAlignment="1" applyProtection="1">
      <alignment horizontal="justify"/>
      <protection locked="0"/>
    </xf>
    <xf numFmtId="4" fontId="2" fillId="0" borderId="18" xfId="1" applyNumberFormat="1" applyFont="1" applyFill="1" applyBorder="1" applyAlignment="1" applyProtection="1">
      <alignment horizontal="justify"/>
      <protection locked="0"/>
    </xf>
    <xf numFmtId="0" fontId="2" fillId="6" borderId="9" xfId="1" quotePrefix="1" applyFont="1" applyFill="1" applyBorder="1" applyAlignment="1" applyProtection="1">
      <alignment vertical="center"/>
    </xf>
    <xf numFmtId="0" fontId="2" fillId="6" borderId="10" xfId="1" applyFont="1" applyFill="1" applyBorder="1" applyAlignment="1" applyProtection="1">
      <alignment vertical="center"/>
    </xf>
    <xf numFmtId="0" fontId="2" fillId="6" borderId="11" xfId="1" applyFont="1" applyFill="1" applyBorder="1" applyAlignment="1" applyProtection="1">
      <alignment vertical="center"/>
    </xf>
    <xf numFmtId="4" fontId="2" fillId="0" borderId="16" xfId="1" applyNumberFormat="1" applyFont="1" applyFill="1" applyBorder="1" applyAlignment="1" applyProtection="1">
      <alignment horizontal="justify" wrapText="1"/>
      <protection locked="0"/>
    </xf>
    <xf numFmtId="4" fontId="2" fillId="0" borderId="17" xfId="1" applyNumberFormat="1" applyFont="1" applyFill="1" applyBorder="1" applyAlignment="1" applyProtection="1">
      <alignment horizontal="justify" wrapText="1"/>
      <protection locked="0"/>
    </xf>
    <xf numFmtId="4" fontId="2" fillId="0" borderId="18" xfId="1" applyNumberFormat="1" applyFont="1" applyFill="1" applyBorder="1" applyAlignment="1" applyProtection="1">
      <alignment horizontal="justify" wrapText="1"/>
      <protection locked="0"/>
    </xf>
    <xf numFmtId="4" fontId="2" fillId="0" borderId="16" xfId="1" applyNumberFormat="1" applyFont="1" applyFill="1" applyBorder="1" applyAlignment="1" applyProtection="1">
      <alignment vertical="center"/>
      <protection locked="0"/>
    </xf>
    <xf numFmtId="4" fontId="2" fillId="0" borderId="17" xfId="1" applyNumberFormat="1" applyFont="1" applyFill="1" applyBorder="1" applyAlignment="1" applyProtection="1">
      <alignment vertical="center"/>
      <protection locked="0"/>
    </xf>
    <xf numFmtId="4" fontId="2" fillId="0" borderId="18" xfId="1" applyNumberFormat="1" applyFont="1" applyFill="1" applyBorder="1" applyAlignment="1" applyProtection="1">
      <alignment vertical="center"/>
      <protection locked="0"/>
    </xf>
  </cellXfs>
  <cellStyles count="2">
    <cellStyle name="Normal" xfId="0" builtinId="0"/>
    <cellStyle name="Normal 2 2 3" xfId="1"/>
  </cellStyles>
  <dxfs count="92">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F5050"/>
      <color rgb="FFF7F1A7"/>
      <color rgb="FFFFFFCC"/>
      <color rgb="FFFFA7A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'56'!$D$16</c:f>
              <c:strCache>
                <c:ptCount val="1"/>
                <c:pt idx="0">
                  <c:v>Resultado</c:v>
                </c:pt>
              </c:strCache>
            </c:strRef>
          </c:tx>
          <c:spPr>
            <a:ln w="28575"/>
          </c:spPr>
          <c:marker>
            <c:symbol val="none"/>
          </c:marker>
          <c:cat>
            <c:numRef>
              <c:f>'56'!$A$17:$A$28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'56'!$D$17:$D$28</c:f>
              <c:numCache>
                <c:formatCode>0.00%</c:formatCode>
                <c:ptCount val="12"/>
                <c:pt idx="8">
                  <c:v>0.78260869565217395</c:v>
                </c:pt>
                <c:pt idx="11">
                  <c:v>0.21739130434782608</c:v>
                </c:pt>
              </c:numCache>
            </c:numRef>
          </c:val>
          <c:smooth val="0"/>
        </c:ser>
        <c:ser>
          <c:idx val="1"/>
          <c:order val="1"/>
          <c:tx>
            <c:strRef>
              <c:f>'56'!$E$16</c:f>
              <c:strCache>
                <c:ptCount val="1"/>
                <c:pt idx="0">
                  <c:v>Meta</c:v>
                </c:pt>
              </c:strCache>
            </c:strRef>
          </c:tx>
          <c:spPr>
            <a:ln w="28575"/>
          </c:spPr>
          <c:marker>
            <c:symbol val="none"/>
          </c:marker>
          <c:cat>
            <c:numRef>
              <c:f>'56'!$A$17:$A$28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'56'!$E$17:$E$28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086680064"/>
        <c:axId val="1086683872"/>
      </c:lineChart>
      <c:dateAx>
        <c:axId val="1086680064"/>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086683872"/>
        <c:crosses val="autoZero"/>
        <c:auto val="1"/>
        <c:lblOffset val="100"/>
        <c:baseTimeUnit val="months"/>
      </c:dateAx>
      <c:valAx>
        <c:axId val="10866838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086680064"/>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'[2]57'!$D$16</c:f>
              <c:strCache>
                <c:ptCount val="1"/>
                <c:pt idx="0">
                  <c:v>Resultado</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'[2]57'!$D$17:$D$28</c:f>
              <c:numCache>
                <c:formatCode>General</c:formatCode>
                <c:ptCount val="12"/>
                <c:pt idx="0">
                  <c:v>0</c:v>
                </c:pt>
                <c:pt idx="1">
                  <c:v>1</c:v>
                </c:pt>
                <c:pt idx="2">
                  <c:v>0</c:v>
                </c:pt>
                <c:pt idx="3">
                  <c:v>0</c:v>
                </c:pt>
                <c:pt idx="4">
                  <c:v>1</c:v>
                </c:pt>
                <c:pt idx="5">
                  <c:v>0</c:v>
                </c:pt>
                <c:pt idx="6">
                  <c:v>0</c:v>
                </c:pt>
                <c:pt idx="7">
                  <c:v>0</c:v>
                </c:pt>
                <c:pt idx="8">
                  <c:v>0</c:v>
                </c:pt>
                <c:pt idx="9">
                  <c:v>0</c:v>
                </c:pt>
                <c:pt idx="10">
                  <c:v>0</c:v>
                </c:pt>
                <c:pt idx="11">
                  <c:v>0</c:v>
                </c:pt>
              </c:numCache>
            </c:numRef>
          </c:val>
          <c:smooth val="0"/>
        </c:ser>
        <c:ser>
          <c:idx val="1"/>
          <c:order val="1"/>
          <c:tx>
            <c:strRef>
              <c:f>'[2]57'!$E$16</c:f>
              <c:strCache>
                <c:ptCount val="1"/>
                <c:pt idx="0">
                  <c:v>Meta</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'[2]57'!$E$17:$E$28</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smooth val="0"/>
        <c:axId val="1086684416"/>
        <c:axId val="1086676256"/>
      </c:lineChart>
      <c:catAx>
        <c:axId val="10866844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086676256"/>
        <c:crosses val="autoZero"/>
        <c:auto val="1"/>
        <c:lblAlgn val="ctr"/>
        <c:lblOffset val="100"/>
        <c:noMultiLvlLbl val="0"/>
      </c:catAx>
      <c:valAx>
        <c:axId val="10866762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08668441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'57'!$D$16</c:f>
              <c:strCache>
                <c:ptCount val="1"/>
                <c:pt idx="0">
                  <c:v>Resultado</c:v>
                </c:pt>
              </c:strCache>
            </c:strRef>
          </c:tx>
          <c:spPr>
            <a:ln w="28575"/>
          </c:spPr>
          <c:marker>
            <c:symbol val="none"/>
          </c:marker>
          <c:cat>
            <c:numRef>
              <c:f>'57'!$A$17:$A$28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'57'!$D$17:$D$28</c:f>
              <c:numCache>
                <c:formatCode>0.00%</c:formatCode>
                <c:ptCount val="12"/>
                <c:pt idx="5">
                  <c:v>0.8</c:v>
                </c:pt>
              </c:numCache>
            </c:numRef>
          </c:val>
          <c:smooth val="0"/>
        </c:ser>
        <c:ser>
          <c:idx val="1"/>
          <c:order val="1"/>
          <c:tx>
            <c:strRef>
              <c:f>'57'!$E$16</c:f>
              <c:strCache>
                <c:ptCount val="1"/>
                <c:pt idx="0">
                  <c:v>Meta</c:v>
                </c:pt>
              </c:strCache>
            </c:strRef>
          </c:tx>
          <c:spPr>
            <a:ln w="28575"/>
          </c:spPr>
          <c:marker>
            <c:symbol val="none"/>
          </c:marker>
          <c:cat>
            <c:numRef>
              <c:f>'57'!$A$17:$A$28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'57'!$E$17:$E$28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086680608"/>
        <c:axId val="1086671904"/>
      </c:lineChart>
      <c:dateAx>
        <c:axId val="1086680608"/>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086671904"/>
        <c:crosses val="autoZero"/>
        <c:auto val="1"/>
        <c:lblOffset val="100"/>
        <c:baseTimeUnit val="months"/>
      </c:dateAx>
      <c:valAx>
        <c:axId val="108667190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086680608"/>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'[2]57'!$D$16</c:f>
              <c:strCache>
                <c:ptCount val="1"/>
                <c:pt idx="0">
                  <c:v>Resultado</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'[2]57'!$D$17:$D$28</c:f>
              <c:numCache>
                <c:formatCode>General</c:formatCode>
                <c:ptCount val="12"/>
                <c:pt idx="0">
                  <c:v>0</c:v>
                </c:pt>
                <c:pt idx="1">
                  <c:v>1</c:v>
                </c:pt>
                <c:pt idx="2">
                  <c:v>0</c:v>
                </c:pt>
                <c:pt idx="3">
                  <c:v>0</c:v>
                </c:pt>
                <c:pt idx="4">
                  <c:v>1</c:v>
                </c:pt>
                <c:pt idx="5">
                  <c:v>0</c:v>
                </c:pt>
                <c:pt idx="6">
                  <c:v>0</c:v>
                </c:pt>
                <c:pt idx="7">
                  <c:v>0</c:v>
                </c:pt>
                <c:pt idx="8">
                  <c:v>0</c:v>
                </c:pt>
                <c:pt idx="9">
                  <c:v>0</c:v>
                </c:pt>
                <c:pt idx="10">
                  <c:v>0</c:v>
                </c:pt>
                <c:pt idx="11">
                  <c:v>0</c:v>
                </c:pt>
              </c:numCache>
            </c:numRef>
          </c:val>
          <c:smooth val="0"/>
        </c:ser>
        <c:ser>
          <c:idx val="1"/>
          <c:order val="1"/>
          <c:tx>
            <c:strRef>
              <c:f>'[2]57'!$E$16</c:f>
              <c:strCache>
                <c:ptCount val="1"/>
                <c:pt idx="0">
                  <c:v>Meta</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'[2]57'!$E$17:$E$28</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smooth val="0"/>
        <c:axId val="1086670816"/>
        <c:axId val="1086685504"/>
      </c:lineChart>
      <c:catAx>
        <c:axId val="10866708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086685504"/>
        <c:crosses val="autoZero"/>
        <c:auto val="1"/>
        <c:lblAlgn val="ctr"/>
        <c:lblOffset val="100"/>
        <c:noMultiLvlLbl val="0"/>
      </c:catAx>
      <c:valAx>
        <c:axId val="108668550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08667081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'[2]57'!$D$16</c:f>
              <c:strCache>
                <c:ptCount val="1"/>
                <c:pt idx="0">
                  <c:v>Resultado</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'[2]57'!$D$17:$D$28</c:f>
              <c:numCache>
                <c:formatCode>General</c:formatCode>
                <c:ptCount val="12"/>
                <c:pt idx="0">
                  <c:v>0</c:v>
                </c:pt>
                <c:pt idx="1">
                  <c:v>1</c:v>
                </c:pt>
                <c:pt idx="2">
                  <c:v>0</c:v>
                </c:pt>
                <c:pt idx="3">
                  <c:v>0</c:v>
                </c:pt>
                <c:pt idx="4">
                  <c:v>1</c:v>
                </c:pt>
                <c:pt idx="5">
                  <c:v>0</c:v>
                </c:pt>
                <c:pt idx="6">
                  <c:v>0</c:v>
                </c:pt>
                <c:pt idx="7">
                  <c:v>0</c:v>
                </c:pt>
                <c:pt idx="8">
                  <c:v>0</c:v>
                </c:pt>
                <c:pt idx="9">
                  <c:v>0</c:v>
                </c:pt>
                <c:pt idx="10">
                  <c:v>0</c:v>
                </c:pt>
                <c:pt idx="11">
                  <c:v>0</c:v>
                </c:pt>
              </c:numCache>
            </c:numRef>
          </c:val>
          <c:smooth val="0"/>
        </c:ser>
        <c:ser>
          <c:idx val="1"/>
          <c:order val="1"/>
          <c:tx>
            <c:strRef>
              <c:f>'[2]57'!$E$16</c:f>
              <c:strCache>
                <c:ptCount val="1"/>
                <c:pt idx="0">
                  <c:v>Meta</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'[2]57'!$E$17:$E$28</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smooth val="0"/>
        <c:axId val="1086670272"/>
        <c:axId val="1086672448"/>
      </c:lineChart>
      <c:catAx>
        <c:axId val="10866702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086672448"/>
        <c:crosses val="autoZero"/>
        <c:auto val="1"/>
        <c:lblAlgn val="ctr"/>
        <c:lblOffset val="100"/>
        <c:noMultiLvlLbl val="0"/>
      </c:catAx>
      <c:valAx>
        <c:axId val="10866724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086670272"/>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'[2]57'!$D$16</c:f>
              <c:strCache>
                <c:ptCount val="1"/>
                <c:pt idx="0">
                  <c:v>Resultado</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'[2]57'!$D$17:$D$28</c:f>
              <c:numCache>
                <c:formatCode>General</c:formatCode>
                <c:ptCount val="12"/>
                <c:pt idx="0">
                  <c:v>0</c:v>
                </c:pt>
                <c:pt idx="1">
                  <c:v>1</c:v>
                </c:pt>
                <c:pt idx="2">
                  <c:v>0</c:v>
                </c:pt>
                <c:pt idx="3">
                  <c:v>0</c:v>
                </c:pt>
                <c:pt idx="4">
                  <c:v>1</c:v>
                </c:pt>
                <c:pt idx="5">
                  <c:v>0</c:v>
                </c:pt>
                <c:pt idx="6">
                  <c:v>0</c:v>
                </c:pt>
                <c:pt idx="7">
                  <c:v>0</c:v>
                </c:pt>
                <c:pt idx="8">
                  <c:v>0</c:v>
                </c:pt>
                <c:pt idx="9">
                  <c:v>0</c:v>
                </c:pt>
                <c:pt idx="10">
                  <c:v>0</c:v>
                </c:pt>
                <c:pt idx="11">
                  <c:v>0</c:v>
                </c:pt>
              </c:numCache>
            </c:numRef>
          </c:val>
          <c:smooth val="0"/>
        </c:ser>
        <c:ser>
          <c:idx val="1"/>
          <c:order val="1"/>
          <c:tx>
            <c:strRef>
              <c:f>'[2]57'!$E$16</c:f>
              <c:strCache>
                <c:ptCount val="1"/>
                <c:pt idx="0">
                  <c:v>Meta</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'[2]57'!$E$17:$E$28</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smooth val="0"/>
        <c:axId val="1086671360"/>
        <c:axId val="1086673536"/>
      </c:lineChart>
      <c:catAx>
        <c:axId val="10866713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086673536"/>
        <c:crosses val="autoZero"/>
        <c:auto val="1"/>
        <c:lblAlgn val="ctr"/>
        <c:lblOffset val="100"/>
        <c:noMultiLvlLbl val="0"/>
      </c:catAx>
      <c:valAx>
        <c:axId val="108667353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086671360"/>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'[2]57'!$D$16</c:f>
              <c:strCache>
                <c:ptCount val="1"/>
                <c:pt idx="0">
                  <c:v>Resultado</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'[2]57'!$D$17:$D$28</c:f>
              <c:numCache>
                <c:formatCode>General</c:formatCode>
                <c:ptCount val="12"/>
                <c:pt idx="0">
                  <c:v>0</c:v>
                </c:pt>
                <c:pt idx="1">
                  <c:v>1</c:v>
                </c:pt>
                <c:pt idx="2">
                  <c:v>0</c:v>
                </c:pt>
                <c:pt idx="3">
                  <c:v>0</c:v>
                </c:pt>
                <c:pt idx="4">
                  <c:v>1</c:v>
                </c:pt>
                <c:pt idx="5">
                  <c:v>0</c:v>
                </c:pt>
                <c:pt idx="6">
                  <c:v>0</c:v>
                </c:pt>
                <c:pt idx="7">
                  <c:v>0</c:v>
                </c:pt>
                <c:pt idx="8">
                  <c:v>0</c:v>
                </c:pt>
                <c:pt idx="9">
                  <c:v>0</c:v>
                </c:pt>
                <c:pt idx="10">
                  <c:v>0</c:v>
                </c:pt>
                <c:pt idx="11">
                  <c:v>0</c:v>
                </c:pt>
              </c:numCache>
            </c:numRef>
          </c:val>
          <c:smooth val="0"/>
        </c:ser>
        <c:ser>
          <c:idx val="1"/>
          <c:order val="1"/>
          <c:tx>
            <c:strRef>
              <c:f>'[2]57'!$E$16</c:f>
              <c:strCache>
                <c:ptCount val="1"/>
                <c:pt idx="0">
                  <c:v>Meta</c:v>
                </c:pt>
              </c:strCache>
            </c:strRef>
          </c:tx>
          <c:spPr>
            <a:ln w="28575"/>
          </c:spPr>
          <c:marker>
            <c:symbol val="none"/>
          </c:marker>
          <c:cat>
            <c:numRef>
              <c:f>'[2]57'!$A$17:$A$28</c:f>
              <c:numCache>
                <c:formatCode>General</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'[2]57'!$E$17:$E$28</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smooth val="0"/>
        <c:axId val="800752368"/>
        <c:axId val="800741488"/>
      </c:lineChart>
      <c:catAx>
        <c:axId val="8007523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800741488"/>
        <c:crosses val="autoZero"/>
        <c:auto val="1"/>
        <c:lblAlgn val="ctr"/>
        <c:lblOffset val="100"/>
        <c:noMultiLvlLbl val="0"/>
      </c:catAx>
      <c:valAx>
        <c:axId val="8007414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800752368"/>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checked="Checked"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firstButton="1"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checked="Checked"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checked="Checked" firstButton="1"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checked="Checked" firstButton="1"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emf"/><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27649" name="Option Button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27650" name="Option Button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27651" name="Option Button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27652" name="Option Button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27653" name="Option Button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twoCellAnchor>
    <xdr:from>
      <xdr:col>5</xdr:col>
      <xdr:colOff>19049</xdr:colOff>
      <xdr:row>13</xdr:row>
      <xdr:rowOff>19050</xdr:rowOff>
    </xdr:from>
    <xdr:to>
      <xdr:col>10</xdr:col>
      <xdr:colOff>447674</xdr:colOff>
      <xdr:row>30</xdr:row>
      <xdr:rowOff>133350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27654" name="Option Button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27655" name="Option Button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27656" name="Option Button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27657" name="Option Button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27658" name="Option Button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15" name="Imagen 1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twoCellAnchor>
    <xdr:from>
      <xdr:col>5</xdr:col>
      <xdr:colOff>19049</xdr:colOff>
      <xdr:row>13</xdr:row>
      <xdr:rowOff>19050</xdr:rowOff>
    </xdr:from>
    <xdr:to>
      <xdr:col>10</xdr:col>
      <xdr:colOff>447674</xdr:colOff>
      <xdr:row>30</xdr:row>
      <xdr:rowOff>133350</xdr:rowOff>
    </xdr:to>
    <xdr:graphicFrame macro="">
      <xdr:nvGraphicFramePr>
        <xdr:cNvPr id="1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22" name="Imagen 2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428625</xdr:colOff>
          <xdr:row>11</xdr:row>
          <xdr:rowOff>247650</xdr:rowOff>
        </xdr:from>
        <xdr:to>
          <xdr:col>2</xdr:col>
          <xdr:colOff>285750</xdr:colOff>
          <xdr:row>13</xdr:row>
          <xdr:rowOff>47625</xdr:rowOff>
        </xdr:to>
        <xdr:sp macro="" textlink="">
          <xdr:nvSpPr>
            <xdr:cNvPr id="20486" name="Option Button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xdr:row>
          <xdr:rowOff>247650</xdr:rowOff>
        </xdr:from>
        <xdr:to>
          <xdr:col>3</xdr:col>
          <xdr:colOff>533400</xdr:colOff>
          <xdr:row>13</xdr:row>
          <xdr:rowOff>47625</xdr:rowOff>
        </xdr:to>
        <xdr:sp macro="" textlink="">
          <xdr:nvSpPr>
            <xdr:cNvPr id="20487" name="Option Button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11</xdr:row>
          <xdr:rowOff>247650</xdr:rowOff>
        </xdr:from>
        <xdr:to>
          <xdr:col>4</xdr:col>
          <xdr:colOff>523875</xdr:colOff>
          <xdr:row>13</xdr:row>
          <xdr:rowOff>47625</xdr:rowOff>
        </xdr:to>
        <xdr:sp macro="" textlink="">
          <xdr:nvSpPr>
            <xdr:cNvPr id="20488" name="Option Button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247650</xdr:rowOff>
        </xdr:from>
        <xdr:to>
          <xdr:col>5</xdr:col>
          <xdr:colOff>628650</xdr:colOff>
          <xdr:row>13</xdr:row>
          <xdr:rowOff>47625</xdr:rowOff>
        </xdr:to>
        <xdr:sp macro="" textlink="">
          <xdr:nvSpPr>
            <xdr:cNvPr id="20489" name="Option Button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247650</xdr:rowOff>
        </xdr:from>
        <xdr:to>
          <xdr:col>6</xdr:col>
          <xdr:colOff>304800</xdr:colOff>
          <xdr:row>13</xdr:row>
          <xdr:rowOff>47625</xdr:rowOff>
        </xdr:to>
        <xdr:sp macro="" textlink="">
          <xdr:nvSpPr>
            <xdr:cNvPr id="20490" name="Option Button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323850</xdr:colOff>
      <xdr:row>0</xdr:row>
      <xdr:rowOff>19050</xdr:rowOff>
    </xdr:from>
    <xdr:to>
      <xdr:col>0</xdr:col>
      <xdr:colOff>1076325</xdr:colOff>
      <xdr:row>2</xdr:row>
      <xdr:rowOff>295275</xdr:rowOff>
    </xdr:to>
    <xdr:pic>
      <xdr:nvPicPr>
        <xdr:cNvPr id="10" name="Imagen 9"/>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19050"/>
          <a:ext cx="752475" cy="885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419100</xdr:colOff>
          <xdr:row>11</xdr:row>
          <xdr:rowOff>257175</xdr:rowOff>
        </xdr:from>
        <xdr:to>
          <xdr:col>2</xdr:col>
          <xdr:colOff>276225</xdr:colOff>
          <xdr:row>13</xdr:row>
          <xdr:rowOff>57150</xdr:rowOff>
        </xdr:to>
        <xdr:sp macro="" textlink="">
          <xdr:nvSpPr>
            <xdr:cNvPr id="21510" name="Option Button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257175</xdr:rowOff>
        </xdr:from>
        <xdr:to>
          <xdr:col>3</xdr:col>
          <xdr:colOff>523875</xdr:colOff>
          <xdr:row>13</xdr:row>
          <xdr:rowOff>57150</xdr:rowOff>
        </xdr:to>
        <xdr:sp macro="" textlink="">
          <xdr:nvSpPr>
            <xdr:cNvPr id="21511" name="Option Button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11</xdr:row>
          <xdr:rowOff>257175</xdr:rowOff>
        </xdr:from>
        <xdr:to>
          <xdr:col>4</xdr:col>
          <xdr:colOff>514350</xdr:colOff>
          <xdr:row>13</xdr:row>
          <xdr:rowOff>57150</xdr:rowOff>
        </xdr:to>
        <xdr:sp macro="" textlink="">
          <xdr:nvSpPr>
            <xdr:cNvPr id="21512" name="Option Button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257175</xdr:rowOff>
        </xdr:from>
        <xdr:to>
          <xdr:col>5</xdr:col>
          <xdr:colOff>619125</xdr:colOff>
          <xdr:row>13</xdr:row>
          <xdr:rowOff>57150</xdr:rowOff>
        </xdr:to>
        <xdr:sp macro="" textlink="">
          <xdr:nvSpPr>
            <xdr:cNvPr id="21513" name="Option Button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257175</xdr:rowOff>
        </xdr:from>
        <xdr:to>
          <xdr:col>6</xdr:col>
          <xdr:colOff>295275</xdr:colOff>
          <xdr:row>13</xdr:row>
          <xdr:rowOff>57150</xdr:rowOff>
        </xdr:to>
        <xdr:sp macro="" textlink="">
          <xdr:nvSpPr>
            <xdr:cNvPr id="21514" name="Option Button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209550</xdr:rowOff>
    </xdr:to>
    <xdr:pic>
      <xdr:nvPicPr>
        <xdr:cNvPr id="15" name="Imagen 1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096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76200</xdr:rowOff>
        </xdr:to>
        <xdr:sp macro="" textlink="">
          <xdr:nvSpPr>
            <xdr:cNvPr id="22534" name="Option Button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76200</xdr:rowOff>
        </xdr:to>
        <xdr:sp macro="" textlink="">
          <xdr:nvSpPr>
            <xdr:cNvPr id="22535" name="Option Button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76200</xdr:rowOff>
        </xdr:to>
        <xdr:sp macro="" textlink="">
          <xdr:nvSpPr>
            <xdr:cNvPr id="22536" name="Option Button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76200</xdr:rowOff>
        </xdr:to>
        <xdr:sp macro="" textlink="">
          <xdr:nvSpPr>
            <xdr:cNvPr id="22537" name="Option Button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76200</xdr:rowOff>
        </xdr:to>
        <xdr:sp macro="" textlink="">
          <xdr:nvSpPr>
            <xdr:cNvPr id="22538" name="Option Button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9526</xdr:rowOff>
    </xdr:from>
    <xdr:to>
      <xdr:col>0</xdr:col>
      <xdr:colOff>1066800</xdr:colOff>
      <xdr:row>2</xdr:row>
      <xdr:rowOff>142875</xdr:rowOff>
    </xdr:to>
    <xdr:pic>
      <xdr:nvPicPr>
        <xdr:cNvPr id="15" name="Imagen 1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6"/>
          <a:ext cx="752475" cy="74294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on-Programas%20y%20Proyectos/2018/Plan%20de%20Accion%20Anual%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ALENTO%20HUMANO\Indicadores%20ped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8"/>
      <sheetName val="Ind"/>
      <sheetName val="Resumen"/>
      <sheetName val="PAC 2016-2019"/>
      <sheetName val="Criterios"/>
    </sheetNames>
    <sheetDataSet>
      <sheetData sheetId="0">
        <row r="6">
          <cell r="C6" t="str">
            <v>Mesa Directiva
Oficina Asesora de Comunicaciones</v>
          </cell>
        </row>
        <row r="58">
          <cell r="A58" t="str">
            <v>5. SOSTENIBILIDAD DEL SISTEMA INTEGRADO DE GESTIÓN.</v>
          </cell>
        </row>
        <row r="65">
          <cell r="G65" t="str">
            <v>Informe de avance al cumplimiento de los Acuerdos Laborales</v>
          </cell>
          <cell r="J65" t="str">
            <v>[Total de Peticiones Cumplidas / Total de Peticiones Acordadas]*100</v>
          </cell>
        </row>
        <row r="66">
          <cell r="G66" t="str">
            <v>Funcionarios del Concejo de Bogotá capacitados.</v>
          </cell>
          <cell r="J66" t="str">
            <v>[No. Capacitaciones Ejecutadas PIC  / No. Capacitaciones  Programadas PIC] * 100</v>
          </cell>
        </row>
        <row r="67">
          <cell r="G67" t="str">
            <v>Cumplimiento al Programa de Bienestar e Incentivos del Concejo de Bogotá, D.C.., con la participación masiva de los funcionarios y sus familias.</v>
          </cell>
          <cell r="J67" t="str">
            <v>(No. Actividades Ejecutadas / No. Actividades Programadas ) *100</v>
          </cell>
        </row>
        <row r="68">
          <cell r="G68" t="str">
            <v xml:space="preserve">Informes sobre la Variación en No de días perdidos  por accidentes laborales de la vigencia Actual respecto a la vigencia anterior. </v>
          </cell>
          <cell r="J68" t="str">
            <v>'(No. Dias perdidos por Accidente de Trabajo 2017 / No. Dias perdidos por Accidente de Trabajo  2018) *100</v>
          </cell>
        </row>
        <row r="69">
          <cell r="G69" t="str">
            <v>Cumplimiento del Programa SST</v>
          </cell>
          <cell r="J69" t="str">
            <v>(Actividades Realizadas/ Actividades Programadas)*100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7"/>
      <sheetName val="58"/>
      <sheetName val="59"/>
      <sheetName val="60"/>
      <sheetName val="61"/>
      <sheetName val="62"/>
      <sheetName val="63"/>
      <sheetName val="64"/>
    </sheetNames>
    <sheetDataSet>
      <sheetData sheetId="0">
        <row r="16">
          <cell r="D16" t="str">
            <v>Resultado</v>
          </cell>
          <cell r="E16" t="str">
            <v>Meta</v>
          </cell>
        </row>
        <row r="17">
          <cell r="A17">
            <v>43130</v>
          </cell>
          <cell r="D17">
            <v>0</v>
          </cell>
          <cell r="E17">
            <v>0.8</v>
          </cell>
        </row>
        <row r="18">
          <cell r="A18">
            <v>43159</v>
          </cell>
          <cell r="D18">
            <v>1</v>
          </cell>
          <cell r="E18">
            <v>0.8</v>
          </cell>
        </row>
        <row r="19">
          <cell r="A19">
            <v>43190</v>
          </cell>
          <cell r="D19">
            <v>0</v>
          </cell>
          <cell r="E19">
            <v>0.8</v>
          </cell>
        </row>
        <row r="20">
          <cell r="A20">
            <v>43220</v>
          </cell>
          <cell r="D20">
            <v>0</v>
          </cell>
          <cell r="E20">
            <v>0.8</v>
          </cell>
        </row>
        <row r="21">
          <cell r="A21">
            <v>43251</v>
          </cell>
          <cell r="D21">
            <v>1</v>
          </cell>
          <cell r="E21">
            <v>0.8</v>
          </cell>
        </row>
        <row r="22">
          <cell r="A22">
            <v>43281</v>
          </cell>
          <cell r="D22">
            <v>0</v>
          </cell>
          <cell r="E22">
            <v>0.8</v>
          </cell>
        </row>
        <row r="23">
          <cell r="A23">
            <v>43312</v>
          </cell>
          <cell r="D23">
            <v>0</v>
          </cell>
          <cell r="E23">
            <v>0.8</v>
          </cell>
        </row>
        <row r="24">
          <cell r="A24">
            <v>43343</v>
          </cell>
          <cell r="D24">
            <v>0</v>
          </cell>
          <cell r="E24">
            <v>0.8</v>
          </cell>
        </row>
        <row r="25">
          <cell r="A25">
            <v>43373</v>
          </cell>
          <cell r="D25">
            <v>0</v>
          </cell>
          <cell r="E25">
            <v>0.8</v>
          </cell>
        </row>
        <row r="26">
          <cell r="A26">
            <v>43404</v>
          </cell>
          <cell r="D26">
            <v>0</v>
          </cell>
          <cell r="E26">
            <v>0.8</v>
          </cell>
        </row>
        <row r="27">
          <cell r="A27">
            <v>43434</v>
          </cell>
          <cell r="D27">
            <v>0</v>
          </cell>
          <cell r="E27">
            <v>0.8</v>
          </cell>
        </row>
        <row r="28">
          <cell r="A28">
            <v>43465</v>
          </cell>
          <cell r="D28">
            <v>0</v>
          </cell>
          <cell r="E28">
            <v>0.8</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4.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1.xml"/><Relationship Id="rId7" Type="http://schemas.openxmlformats.org/officeDocument/2006/relationships/ctrlProp" Target="../ctrlProps/ctrlProp25.xml"/><Relationship Id="rId2" Type="http://schemas.openxmlformats.org/officeDocument/2006/relationships/vmlDrawing" Target="../drawings/vmlDrawing5.vml"/><Relationship Id="rId1" Type="http://schemas.openxmlformats.org/officeDocument/2006/relationships/drawing" Target="../drawings/drawing3.xm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6.xml"/><Relationship Id="rId7" Type="http://schemas.openxmlformats.org/officeDocument/2006/relationships/ctrlProp" Target="../ctrlProps/ctrlProp30.xml"/><Relationship Id="rId2" Type="http://schemas.openxmlformats.org/officeDocument/2006/relationships/vmlDrawing" Target="../drawings/vmlDrawing6.vml"/><Relationship Id="rId1" Type="http://schemas.openxmlformats.org/officeDocument/2006/relationships/drawing" Target="../drawings/drawing4.xml"/><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31.xml"/><Relationship Id="rId7" Type="http://schemas.openxmlformats.org/officeDocument/2006/relationships/ctrlProp" Target="../ctrlProps/ctrlProp35.xml"/><Relationship Id="rId2" Type="http://schemas.openxmlformats.org/officeDocument/2006/relationships/vmlDrawing" Target="../drawings/vmlDrawing7.vml"/><Relationship Id="rId1" Type="http://schemas.openxmlformats.org/officeDocument/2006/relationships/drawing" Target="../drawings/drawing5.xml"/><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7" workbookViewId="0">
      <selection activeCell="B29" sqref="B29"/>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76"/>
      <c r="B1" s="79" t="s">
        <v>28</v>
      </c>
      <c r="C1" s="80"/>
      <c r="D1" s="80"/>
      <c r="E1" s="80"/>
      <c r="F1" s="80"/>
      <c r="G1" s="80"/>
      <c r="H1" s="81"/>
      <c r="I1" s="82" t="s">
        <v>26</v>
      </c>
      <c r="J1" s="83"/>
      <c r="K1" s="84"/>
    </row>
    <row r="2" spans="1:12" ht="24" customHeight="1" x14ac:dyDescent="0.2">
      <c r="A2" s="77"/>
      <c r="B2" s="85" t="s">
        <v>0</v>
      </c>
      <c r="C2" s="86"/>
      <c r="D2" s="86"/>
      <c r="E2" s="86"/>
      <c r="F2" s="86"/>
      <c r="G2" s="86"/>
      <c r="H2" s="87"/>
      <c r="I2" s="91" t="s">
        <v>37</v>
      </c>
      <c r="J2" s="92"/>
      <c r="K2" s="93"/>
    </row>
    <row r="3" spans="1:12" ht="24" customHeight="1" x14ac:dyDescent="0.2">
      <c r="A3" s="78"/>
      <c r="B3" s="88"/>
      <c r="C3" s="89"/>
      <c r="D3" s="89"/>
      <c r="E3" s="89"/>
      <c r="F3" s="89"/>
      <c r="G3" s="89"/>
      <c r="H3" s="90"/>
      <c r="I3" s="91" t="s">
        <v>38</v>
      </c>
      <c r="J3" s="92"/>
      <c r="K3" s="93"/>
    </row>
    <row r="4" spans="1:12" x14ac:dyDescent="0.2">
      <c r="A4" s="27"/>
      <c r="B4" s="27"/>
      <c r="C4" s="27"/>
      <c r="D4" s="27"/>
      <c r="E4" s="27"/>
      <c r="F4" s="27"/>
      <c r="G4" s="27"/>
      <c r="H4" s="27"/>
      <c r="I4" s="27"/>
      <c r="J4" s="27"/>
      <c r="K4" s="27"/>
    </row>
    <row r="5" spans="1:12" ht="50.1" customHeight="1" x14ac:dyDescent="0.2">
      <c r="A5" s="2" t="s">
        <v>39</v>
      </c>
      <c r="B5" s="98" t="s">
        <v>1</v>
      </c>
      <c r="C5" s="100"/>
      <c r="D5" s="101" t="s">
        <v>61</v>
      </c>
      <c r="E5" s="102"/>
      <c r="F5" s="103"/>
      <c r="G5" s="3" t="s">
        <v>2</v>
      </c>
      <c r="H5" s="104" t="str">
        <f>'[1]Plan de Accion 2018'!$A$58</f>
        <v>5. SOSTENIBILIDAD DEL SISTEMA INTEGRADO DE GESTIÓN.</v>
      </c>
      <c r="I5" s="105"/>
      <c r="J5" s="105"/>
      <c r="K5" s="106"/>
    </row>
    <row r="6" spans="1:12" x14ac:dyDescent="0.2">
      <c r="A6" s="3" t="s">
        <v>3</v>
      </c>
      <c r="B6" s="48" t="s">
        <v>40</v>
      </c>
      <c r="C6" s="49"/>
      <c r="D6" s="49"/>
      <c r="E6" s="50"/>
      <c r="F6" s="50"/>
      <c r="G6" s="49"/>
      <c r="H6" s="50"/>
      <c r="I6" s="50"/>
      <c r="J6" s="50"/>
      <c r="K6" s="51"/>
    </row>
    <row r="7" spans="1:12" x14ac:dyDescent="0.2">
      <c r="A7" s="5" t="s">
        <v>4</v>
      </c>
      <c r="B7" s="53" t="s">
        <v>59</v>
      </c>
      <c r="C7" s="54"/>
      <c r="D7" s="54"/>
      <c r="E7" s="54"/>
      <c r="F7" s="55"/>
      <c r="G7" s="3" t="s">
        <v>5</v>
      </c>
      <c r="H7" s="74" t="s">
        <v>6</v>
      </c>
      <c r="I7" s="68"/>
      <c r="J7" s="8" t="s">
        <v>7</v>
      </c>
      <c r="K7" s="52">
        <v>56</v>
      </c>
    </row>
    <row r="8" spans="1:12" x14ac:dyDescent="0.2">
      <c r="A8" s="9" t="s">
        <v>8</v>
      </c>
      <c r="B8" s="107" t="str">
        <f>'[1]Plan de Accion 2018'!$G$65</f>
        <v>Informe de avance al cumplimiento de los Acuerdos Laborales</v>
      </c>
      <c r="C8" s="108"/>
      <c r="D8" s="108"/>
      <c r="E8" s="108"/>
      <c r="F8" s="108"/>
      <c r="G8" s="108"/>
      <c r="H8" s="108"/>
      <c r="I8" s="108"/>
      <c r="J8" s="108"/>
      <c r="K8" s="109"/>
    </row>
    <row r="9" spans="1:12" x14ac:dyDescent="0.2">
      <c r="A9" s="110" t="s">
        <v>9</v>
      </c>
      <c r="B9" s="112" t="str">
        <f>'[1]Plan de Accion 2018'!$J$65</f>
        <v>[Total de Peticiones Cumplidas / Total de Peticiones Acordadas]*100</v>
      </c>
      <c r="C9" s="113"/>
      <c r="D9" s="113"/>
      <c r="E9" s="113"/>
      <c r="F9" s="113"/>
      <c r="G9" s="113"/>
      <c r="H9" s="113"/>
      <c r="I9" s="113"/>
      <c r="J9" s="113"/>
      <c r="K9" s="114"/>
    </row>
    <row r="10" spans="1:12" x14ac:dyDescent="0.2">
      <c r="A10" s="111"/>
      <c r="B10" s="115"/>
      <c r="C10" s="116"/>
      <c r="D10" s="116"/>
      <c r="E10" s="116"/>
      <c r="F10" s="116"/>
      <c r="G10" s="116"/>
      <c r="H10" s="116"/>
      <c r="I10" s="116"/>
      <c r="J10" s="116"/>
      <c r="K10" s="117"/>
    </row>
    <row r="11" spans="1:12" x14ac:dyDescent="0.2">
      <c r="A11" s="3" t="s">
        <v>10</v>
      </c>
      <c r="B11" s="67" t="s">
        <v>11</v>
      </c>
      <c r="C11" s="70"/>
      <c r="D11" s="70"/>
      <c r="E11" s="68"/>
      <c r="F11" s="69"/>
      <c r="G11" s="3" t="s">
        <v>12</v>
      </c>
      <c r="H11" s="56">
        <v>1</v>
      </c>
      <c r="I11" s="71"/>
      <c r="J11" s="72"/>
      <c r="K11" s="73"/>
    </row>
    <row r="12" spans="1:12" ht="24" customHeight="1" x14ac:dyDescent="0.2">
      <c r="A12" s="13" t="s">
        <v>13</v>
      </c>
      <c r="B12" s="118" t="str">
        <f>B6</f>
        <v>TALENTO HUMANO</v>
      </c>
      <c r="C12" s="119"/>
      <c r="D12" s="119"/>
      <c r="E12" s="119"/>
      <c r="F12" s="120"/>
      <c r="G12" s="3" t="s">
        <v>14</v>
      </c>
      <c r="H12" s="121" t="s">
        <v>58</v>
      </c>
      <c r="I12" s="122"/>
      <c r="J12" s="122"/>
      <c r="K12" s="123"/>
    </row>
    <row r="13" spans="1:12" ht="12" customHeight="1" x14ac:dyDescent="0.2">
      <c r="A13" s="13" t="s">
        <v>15</v>
      </c>
      <c r="B13" s="67" t="s">
        <v>16</v>
      </c>
      <c r="C13" s="68"/>
      <c r="D13" s="68"/>
      <c r="E13" s="68"/>
      <c r="F13" s="68"/>
      <c r="G13" s="68"/>
      <c r="H13" s="68"/>
      <c r="I13" s="68"/>
      <c r="J13" s="68"/>
      <c r="K13" s="69"/>
    </row>
    <row r="14" spans="1:12" ht="11.25" customHeight="1" x14ac:dyDescent="0.2">
      <c r="A14" s="124" t="s">
        <v>25</v>
      </c>
      <c r="B14" s="125"/>
      <c r="C14" s="125"/>
      <c r="D14" s="125"/>
      <c r="E14" s="126"/>
      <c r="F14" s="16"/>
      <c r="G14" s="17"/>
      <c r="H14" s="17"/>
      <c r="I14" s="17"/>
      <c r="J14" s="17"/>
      <c r="K14" s="18"/>
      <c r="L14" s="19"/>
    </row>
    <row r="15" spans="1:12" ht="11.25" customHeight="1" x14ac:dyDescent="0.2">
      <c r="A15" s="127"/>
      <c r="B15" s="128"/>
      <c r="C15" s="128"/>
      <c r="D15" s="128"/>
      <c r="E15" s="129"/>
      <c r="F15" s="20"/>
      <c r="G15" s="19"/>
      <c r="H15" s="19"/>
      <c r="I15" s="19"/>
      <c r="J15" s="19"/>
      <c r="K15" s="21"/>
      <c r="L15" s="19"/>
    </row>
    <row r="16" spans="1:12" x14ac:dyDescent="0.2">
      <c r="A16" s="22" t="s">
        <v>17</v>
      </c>
      <c r="B16" s="35" t="s">
        <v>62</v>
      </c>
      <c r="C16" s="36" t="s">
        <v>63</v>
      </c>
      <c r="D16" s="22" t="s">
        <v>18</v>
      </c>
      <c r="E16" s="23" t="s">
        <v>19</v>
      </c>
      <c r="F16" s="20"/>
      <c r="G16" s="19"/>
      <c r="H16" s="19"/>
      <c r="I16" s="19"/>
      <c r="J16" s="19"/>
      <c r="K16" s="21"/>
      <c r="L16" s="19"/>
    </row>
    <row r="17" spans="1:14" x14ac:dyDescent="0.2">
      <c r="A17" s="28">
        <v>43130</v>
      </c>
      <c r="B17" s="24"/>
      <c r="C17" s="24"/>
      <c r="D17" s="42"/>
      <c r="E17" s="25">
        <f>H11</f>
        <v>1</v>
      </c>
      <c r="F17" s="20"/>
      <c r="G17" s="19"/>
      <c r="H17" s="19"/>
      <c r="I17" s="19"/>
      <c r="J17" s="19"/>
      <c r="K17" s="21"/>
      <c r="L17" s="19"/>
    </row>
    <row r="18" spans="1:14" x14ac:dyDescent="0.2">
      <c r="A18" s="28">
        <v>43159</v>
      </c>
      <c r="B18" s="24"/>
      <c r="C18" s="24"/>
      <c r="D18" s="42"/>
      <c r="E18" s="25">
        <f>E17</f>
        <v>1</v>
      </c>
      <c r="F18" s="20"/>
      <c r="G18" s="19"/>
      <c r="H18" s="19"/>
      <c r="I18" s="19"/>
      <c r="J18" s="19"/>
      <c r="K18" s="21"/>
      <c r="L18" s="19"/>
    </row>
    <row r="19" spans="1:14" x14ac:dyDescent="0.2">
      <c r="A19" s="28">
        <v>43190</v>
      </c>
      <c r="B19" s="24"/>
      <c r="C19" s="24"/>
      <c r="D19" s="42"/>
      <c r="E19" s="25">
        <f t="shared" ref="E19:E29" si="0">E18</f>
        <v>1</v>
      </c>
      <c r="F19" s="20"/>
      <c r="G19" s="19"/>
      <c r="H19" s="19"/>
      <c r="I19" s="19"/>
      <c r="J19" s="19"/>
      <c r="K19" s="21"/>
      <c r="L19" s="19"/>
    </row>
    <row r="20" spans="1:14" x14ac:dyDescent="0.2">
      <c r="A20" s="28">
        <v>43220</v>
      </c>
      <c r="B20" s="24"/>
      <c r="C20" s="24"/>
      <c r="D20" s="42"/>
      <c r="E20" s="25">
        <f t="shared" si="0"/>
        <v>1</v>
      </c>
      <c r="F20" s="20"/>
      <c r="G20" s="19"/>
      <c r="H20" s="19"/>
      <c r="I20" s="19"/>
      <c r="J20" s="19"/>
      <c r="K20" s="21"/>
      <c r="L20" s="19"/>
    </row>
    <row r="21" spans="1:14" x14ac:dyDescent="0.2">
      <c r="A21" s="28">
        <v>43251</v>
      </c>
      <c r="B21" s="24"/>
      <c r="C21" s="24"/>
      <c r="D21" s="42"/>
      <c r="E21" s="25">
        <f t="shared" si="0"/>
        <v>1</v>
      </c>
      <c r="F21" s="20"/>
      <c r="G21" s="19"/>
      <c r="H21" s="19"/>
      <c r="I21" s="19"/>
      <c r="J21" s="19"/>
      <c r="K21" s="21"/>
      <c r="L21" s="19"/>
    </row>
    <row r="22" spans="1:14" x14ac:dyDescent="0.2">
      <c r="A22" s="28">
        <v>43281</v>
      </c>
      <c r="B22" s="24"/>
      <c r="C22" s="24"/>
      <c r="D22" s="42"/>
      <c r="E22" s="25">
        <f t="shared" si="0"/>
        <v>1</v>
      </c>
      <c r="F22" s="20"/>
      <c r="G22" s="19"/>
      <c r="H22" s="19"/>
      <c r="I22" s="19"/>
      <c r="J22" s="19"/>
      <c r="K22" s="21"/>
      <c r="L22" s="19"/>
    </row>
    <row r="23" spans="1:14" x14ac:dyDescent="0.2">
      <c r="A23" s="28">
        <v>43312</v>
      </c>
      <c r="B23" s="24"/>
      <c r="C23" s="24"/>
      <c r="D23" s="42"/>
      <c r="E23" s="25">
        <f t="shared" si="0"/>
        <v>1</v>
      </c>
      <c r="F23" s="20"/>
      <c r="G23" s="19"/>
      <c r="H23" s="19"/>
      <c r="I23" s="19"/>
      <c r="J23" s="19"/>
      <c r="K23" s="21"/>
      <c r="L23" s="19"/>
    </row>
    <row r="24" spans="1:14" x14ac:dyDescent="0.2">
      <c r="A24" s="28">
        <v>43343</v>
      </c>
      <c r="B24" s="24"/>
      <c r="C24" s="24"/>
      <c r="D24" s="42"/>
      <c r="E24" s="25">
        <f t="shared" si="0"/>
        <v>1</v>
      </c>
      <c r="F24" s="20"/>
      <c r="G24" s="19"/>
      <c r="H24" s="19"/>
      <c r="I24" s="19"/>
      <c r="J24" s="19"/>
      <c r="K24" s="21"/>
      <c r="L24" s="19"/>
    </row>
    <row r="25" spans="1:14" x14ac:dyDescent="0.2">
      <c r="A25" s="28">
        <v>43373</v>
      </c>
      <c r="B25" s="24">
        <v>18</v>
      </c>
      <c r="C25" s="24">
        <v>23</v>
      </c>
      <c r="D25" s="42">
        <f t="shared" ref="D25:D28" si="1">IF(ISBLANK(C25),0,IF((B25/C25)&gt;1,1,(B25/C25)))</f>
        <v>0.78260869565217395</v>
      </c>
      <c r="E25" s="25">
        <f t="shared" si="0"/>
        <v>1</v>
      </c>
      <c r="F25" s="20"/>
      <c r="G25" s="19"/>
      <c r="H25" s="19"/>
      <c r="I25" s="19"/>
      <c r="J25" s="19"/>
      <c r="K25" s="21"/>
      <c r="L25" s="19"/>
    </row>
    <row r="26" spans="1:14" x14ac:dyDescent="0.2">
      <c r="A26" s="28">
        <v>43404</v>
      </c>
      <c r="B26" s="24"/>
      <c r="C26" s="24"/>
      <c r="D26" s="42"/>
      <c r="E26" s="25">
        <f t="shared" si="0"/>
        <v>1</v>
      </c>
      <c r="F26" s="20"/>
      <c r="G26" s="19"/>
      <c r="H26" s="19"/>
      <c r="I26" s="19"/>
      <c r="J26" s="19"/>
      <c r="K26" s="21"/>
      <c r="L26" s="19"/>
    </row>
    <row r="27" spans="1:14" x14ac:dyDescent="0.2">
      <c r="A27" s="28">
        <v>43434</v>
      </c>
      <c r="B27" s="24"/>
      <c r="C27" s="24"/>
      <c r="D27" s="42"/>
      <c r="E27" s="25">
        <f t="shared" si="0"/>
        <v>1</v>
      </c>
      <c r="F27" s="20"/>
      <c r="G27" s="19"/>
      <c r="H27" s="19"/>
      <c r="I27" s="19"/>
      <c r="J27" s="19"/>
      <c r="K27" s="21"/>
      <c r="L27" s="19"/>
    </row>
    <row r="28" spans="1:14" x14ac:dyDescent="0.2">
      <c r="A28" s="28">
        <v>43465</v>
      </c>
      <c r="B28" s="24">
        <v>5</v>
      </c>
      <c r="C28" s="24">
        <v>23</v>
      </c>
      <c r="D28" s="42">
        <f t="shared" si="1"/>
        <v>0.21739130434782608</v>
      </c>
      <c r="E28" s="25">
        <f t="shared" si="0"/>
        <v>1</v>
      </c>
      <c r="F28" s="20"/>
      <c r="G28" s="19"/>
      <c r="H28" s="19"/>
      <c r="I28" s="19"/>
      <c r="J28" s="19"/>
      <c r="K28" s="21"/>
      <c r="L28" s="19"/>
    </row>
    <row r="29" spans="1:14" ht="11.25" customHeight="1" x14ac:dyDescent="0.2">
      <c r="A29" s="22" t="s">
        <v>20</v>
      </c>
      <c r="B29" s="30">
        <f>SUM(B17:B28)</f>
        <v>23</v>
      </c>
      <c r="C29" s="30">
        <v>23</v>
      </c>
      <c r="D29" s="43">
        <f>IF(B29/C29&gt;1,1,B29/C29)</f>
        <v>1</v>
      </c>
      <c r="E29" s="31">
        <f t="shared" si="0"/>
        <v>1</v>
      </c>
      <c r="F29" s="20"/>
      <c r="G29" s="19"/>
      <c r="H29" s="19"/>
      <c r="I29" s="19"/>
      <c r="J29" s="19"/>
      <c r="K29" s="21"/>
    </row>
    <row r="30" spans="1:14" ht="11.25" customHeight="1" x14ac:dyDescent="0.2">
      <c r="A30" s="32" t="s">
        <v>29</v>
      </c>
      <c r="B30" s="130" t="s">
        <v>31</v>
      </c>
      <c r="C30" s="131"/>
      <c r="D30" s="39" t="s">
        <v>36</v>
      </c>
      <c r="E30" s="37" t="s">
        <v>30</v>
      </c>
      <c r="F30" s="19"/>
      <c r="G30" s="19"/>
      <c r="H30" s="19"/>
      <c r="I30" s="19"/>
      <c r="J30" s="19"/>
      <c r="K30" s="21"/>
    </row>
    <row r="31" spans="1:14" ht="11.25" customHeight="1" x14ac:dyDescent="0.2">
      <c r="A31" s="29" t="s">
        <v>32</v>
      </c>
      <c r="B31" s="132" t="s">
        <v>34</v>
      </c>
      <c r="C31" s="133"/>
      <c r="D31" s="40" t="s">
        <v>33</v>
      </c>
      <c r="E31" s="38" t="s">
        <v>35</v>
      </c>
      <c r="F31" s="63"/>
      <c r="G31" s="63"/>
      <c r="H31" s="63"/>
      <c r="I31" s="63"/>
      <c r="J31" s="63"/>
      <c r="K31" s="26"/>
      <c r="M31" s="44"/>
    </row>
    <row r="32" spans="1:14" x14ac:dyDescent="0.2">
      <c r="A32" s="94" t="s">
        <v>21</v>
      </c>
      <c r="B32" s="95"/>
      <c r="C32" s="95"/>
      <c r="D32" s="95"/>
      <c r="E32" s="95"/>
      <c r="F32" s="96"/>
      <c r="G32" s="97"/>
      <c r="H32" s="98" t="s">
        <v>22</v>
      </c>
      <c r="I32" s="99"/>
      <c r="J32" s="99"/>
      <c r="K32" s="100"/>
      <c r="M32" s="44"/>
      <c r="N32" s="45"/>
    </row>
    <row r="33" spans="1:11" ht="36" customHeight="1" x14ac:dyDescent="0.2">
      <c r="A33" s="47">
        <f>A17</f>
        <v>43130</v>
      </c>
      <c r="B33" s="134"/>
      <c r="C33" s="134"/>
      <c r="D33" s="134"/>
      <c r="E33" s="134"/>
      <c r="F33" s="134"/>
      <c r="G33" s="135"/>
      <c r="H33" s="136"/>
      <c r="I33" s="137"/>
      <c r="J33" s="137"/>
      <c r="K33" s="138"/>
    </row>
    <row r="34" spans="1:11" ht="36" customHeight="1" x14ac:dyDescent="0.2">
      <c r="A34" s="139"/>
      <c r="B34" s="140"/>
      <c r="C34" s="140"/>
      <c r="D34" s="140"/>
      <c r="E34" s="140"/>
      <c r="F34" s="140"/>
      <c r="G34" s="141"/>
      <c r="H34" s="142"/>
      <c r="I34" s="143"/>
      <c r="J34" s="143"/>
      <c r="K34" s="144"/>
    </row>
    <row r="35" spans="1:11" ht="36" customHeight="1" x14ac:dyDescent="0.2">
      <c r="A35" s="46">
        <f>A18</f>
        <v>43159</v>
      </c>
      <c r="B35" s="145"/>
      <c r="C35" s="146"/>
      <c r="D35" s="146"/>
      <c r="E35" s="146"/>
      <c r="F35" s="146"/>
      <c r="G35" s="147"/>
      <c r="H35" s="142"/>
      <c r="I35" s="143"/>
      <c r="J35" s="143"/>
      <c r="K35" s="144"/>
    </row>
    <row r="36" spans="1:11" ht="36" customHeight="1" x14ac:dyDescent="0.2">
      <c r="A36" s="139"/>
      <c r="B36" s="140"/>
      <c r="C36" s="140"/>
      <c r="D36" s="140"/>
      <c r="E36" s="140"/>
      <c r="F36" s="140"/>
      <c r="G36" s="141"/>
      <c r="H36" s="142"/>
      <c r="I36" s="143"/>
      <c r="J36" s="143"/>
      <c r="K36" s="144"/>
    </row>
    <row r="37" spans="1:11" ht="36" customHeight="1" x14ac:dyDescent="0.2">
      <c r="A37" s="46">
        <f>A19</f>
        <v>43190</v>
      </c>
      <c r="B37" s="148"/>
      <c r="C37" s="149"/>
      <c r="D37" s="149"/>
      <c r="E37" s="149"/>
      <c r="F37" s="149"/>
      <c r="G37" s="150"/>
      <c r="H37" s="142"/>
      <c r="I37" s="143"/>
      <c r="J37" s="143"/>
      <c r="K37" s="144"/>
    </row>
    <row r="38" spans="1:11" ht="36" customHeight="1" x14ac:dyDescent="0.2">
      <c r="A38" s="139"/>
      <c r="B38" s="140"/>
      <c r="C38" s="140"/>
      <c r="D38" s="140"/>
      <c r="E38" s="140"/>
      <c r="F38" s="140"/>
      <c r="G38" s="141"/>
      <c r="H38" s="142"/>
      <c r="I38" s="143"/>
      <c r="J38" s="143"/>
      <c r="K38" s="144"/>
    </row>
    <row r="39" spans="1:11" ht="36" customHeight="1" x14ac:dyDescent="0.2">
      <c r="A39" s="46">
        <f>A20</f>
        <v>43220</v>
      </c>
      <c r="B39" s="140"/>
      <c r="C39" s="151"/>
      <c r="D39" s="151"/>
      <c r="E39" s="151"/>
      <c r="F39" s="151"/>
      <c r="G39" s="152"/>
      <c r="H39" s="142"/>
      <c r="I39" s="143"/>
      <c r="J39" s="143"/>
      <c r="K39" s="144"/>
    </row>
    <row r="40" spans="1:11" ht="36" customHeight="1" x14ac:dyDescent="0.2">
      <c r="A40" s="139"/>
      <c r="B40" s="140"/>
      <c r="C40" s="140"/>
      <c r="D40" s="140"/>
      <c r="E40" s="140"/>
      <c r="F40" s="140"/>
      <c r="G40" s="141"/>
      <c r="H40" s="142"/>
      <c r="I40" s="143"/>
      <c r="J40" s="143"/>
      <c r="K40" s="144"/>
    </row>
    <row r="41" spans="1:11" ht="36" customHeight="1" x14ac:dyDescent="0.2">
      <c r="A41" s="46">
        <f>A21</f>
        <v>43251</v>
      </c>
      <c r="B41" s="145"/>
      <c r="C41" s="146"/>
      <c r="D41" s="146"/>
      <c r="E41" s="146"/>
      <c r="F41" s="146"/>
      <c r="G41" s="147"/>
      <c r="H41" s="142"/>
      <c r="I41" s="143"/>
      <c r="J41" s="143"/>
      <c r="K41" s="144"/>
    </row>
    <row r="42" spans="1:11" ht="36" customHeight="1" x14ac:dyDescent="0.2">
      <c r="A42" s="139"/>
      <c r="B42" s="140"/>
      <c r="C42" s="140"/>
      <c r="D42" s="140"/>
      <c r="E42" s="140"/>
      <c r="F42" s="140"/>
      <c r="G42" s="141"/>
      <c r="H42" s="142"/>
      <c r="I42" s="143"/>
      <c r="J42" s="143"/>
      <c r="K42" s="144"/>
    </row>
    <row r="43" spans="1:11" ht="36" customHeight="1" x14ac:dyDescent="0.2">
      <c r="A43" s="46">
        <f>A22</f>
        <v>43281</v>
      </c>
      <c r="B43" s="145" t="s">
        <v>80</v>
      </c>
      <c r="C43" s="146"/>
      <c r="D43" s="146"/>
      <c r="E43" s="146"/>
      <c r="F43" s="146"/>
      <c r="G43" s="147"/>
      <c r="H43" s="142"/>
      <c r="I43" s="143"/>
      <c r="J43" s="143"/>
      <c r="K43" s="144"/>
    </row>
    <row r="44" spans="1:11" ht="36" customHeight="1" x14ac:dyDescent="0.2">
      <c r="A44" s="139"/>
      <c r="B44" s="140"/>
      <c r="C44" s="140"/>
      <c r="D44" s="140"/>
      <c r="E44" s="140"/>
      <c r="F44" s="140"/>
      <c r="G44" s="141"/>
      <c r="H44" s="142"/>
      <c r="I44" s="143"/>
      <c r="J44" s="143"/>
      <c r="K44" s="144"/>
    </row>
    <row r="45" spans="1:11" ht="36" customHeight="1" x14ac:dyDescent="0.2">
      <c r="A45" s="46">
        <f>A23</f>
        <v>43312</v>
      </c>
      <c r="B45" s="140"/>
      <c r="C45" s="151"/>
      <c r="D45" s="151"/>
      <c r="E45" s="151"/>
      <c r="F45" s="151"/>
      <c r="G45" s="152"/>
      <c r="H45" s="142"/>
      <c r="I45" s="143"/>
      <c r="J45" s="143"/>
      <c r="K45" s="144"/>
    </row>
    <row r="46" spans="1:11" ht="36" customHeight="1" x14ac:dyDescent="0.2">
      <c r="A46" s="139"/>
      <c r="B46" s="140"/>
      <c r="C46" s="140"/>
      <c r="D46" s="140"/>
      <c r="E46" s="140"/>
      <c r="F46" s="140"/>
      <c r="G46" s="141"/>
      <c r="H46" s="142"/>
      <c r="I46" s="143"/>
      <c r="J46" s="143"/>
      <c r="K46" s="144"/>
    </row>
    <row r="47" spans="1:11" ht="36" customHeight="1" x14ac:dyDescent="0.2">
      <c r="A47" s="46">
        <f>A24</f>
        <v>43343</v>
      </c>
      <c r="B47" s="140"/>
      <c r="C47" s="151"/>
      <c r="D47" s="151"/>
      <c r="E47" s="151"/>
      <c r="F47" s="151"/>
      <c r="G47" s="152"/>
      <c r="H47" s="142"/>
      <c r="I47" s="143"/>
      <c r="J47" s="143"/>
      <c r="K47" s="144"/>
    </row>
    <row r="48" spans="1:11" ht="36" customHeight="1" x14ac:dyDescent="0.2">
      <c r="A48" s="139"/>
      <c r="B48" s="140"/>
      <c r="C48" s="140"/>
      <c r="D48" s="140"/>
      <c r="E48" s="140"/>
      <c r="F48" s="140"/>
      <c r="G48" s="141"/>
      <c r="H48" s="142"/>
      <c r="I48" s="143"/>
      <c r="J48" s="143"/>
      <c r="K48" s="144"/>
    </row>
    <row r="49" spans="1:11" ht="36" customHeight="1" x14ac:dyDescent="0.2">
      <c r="A49" s="46">
        <f>A25</f>
        <v>43373</v>
      </c>
      <c r="B49" s="153" t="s">
        <v>78</v>
      </c>
      <c r="C49" s="154"/>
      <c r="D49" s="154"/>
      <c r="E49" s="154"/>
      <c r="F49" s="154"/>
      <c r="G49" s="155"/>
      <c r="H49" s="142"/>
      <c r="I49" s="143"/>
      <c r="J49" s="143"/>
      <c r="K49" s="144"/>
    </row>
    <row r="50" spans="1:11" ht="36" customHeight="1" x14ac:dyDescent="0.2">
      <c r="A50" s="139"/>
      <c r="B50" s="140"/>
      <c r="C50" s="140"/>
      <c r="D50" s="140"/>
      <c r="E50" s="140"/>
      <c r="F50" s="140"/>
      <c r="G50" s="141"/>
      <c r="H50" s="142"/>
      <c r="I50" s="143"/>
      <c r="J50" s="143"/>
      <c r="K50" s="144"/>
    </row>
    <row r="51" spans="1:11" ht="36" customHeight="1" x14ac:dyDescent="0.2">
      <c r="A51" s="46">
        <f>A26</f>
        <v>43404</v>
      </c>
      <c r="B51" s="140"/>
      <c r="C51" s="151"/>
      <c r="D51" s="151"/>
      <c r="E51" s="151"/>
      <c r="F51" s="151"/>
      <c r="G51" s="152"/>
      <c r="H51" s="142"/>
      <c r="I51" s="143"/>
      <c r="J51" s="143"/>
      <c r="K51" s="144"/>
    </row>
    <row r="52" spans="1:11" ht="36" customHeight="1" x14ac:dyDescent="0.2">
      <c r="A52" s="139"/>
      <c r="B52" s="140"/>
      <c r="C52" s="140"/>
      <c r="D52" s="140"/>
      <c r="E52" s="140"/>
      <c r="F52" s="140"/>
      <c r="G52" s="141"/>
      <c r="H52" s="142"/>
      <c r="I52" s="143"/>
      <c r="J52" s="143"/>
      <c r="K52" s="144"/>
    </row>
    <row r="53" spans="1:11" ht="36" customHeight="1" x14ac:dyDescent="0.2">
      <c r="A53" s="46">
        <f>A27</f>
        <v>43434</v>
      </c>
      <c r="B53" s="140"/>
      <c r="C53" s="151"/>
      <c r="D53" s="151"/>
      <c r="E53" s="151"/>
      <c r="F53" s="151"/>
      <c r="G53" s="152"/>
      <c r="H53" s="156"/>
      <c r="I53" s="157"/>
      <c r="J53" s="157"/>
      <c r="K53" s="158"/>
    </row>
    <row r="54" spans="1:11" ht="36" customHeight="1" x14ac:dyDescent="0.2">
      <c r="A54" s="139"/>
      <c r="B54" s="140"/>
      <c r="C54" s="140"/>
      <c r="D54" s="140"/>
      <c r="E54" s="140"/>
      <c r="F54" s="140"/>
      <c r="G54" s="141"/>
      <c r="H54" s="142"/>
      <c r="I54" s="143"/>
      <c r="J54" s="143"/>
      <c r="K54" s="144"/>
    </row>
    <row r="55" spans="1:11" ht="36" customHeight="1" x14ac:dyDescent="0.2">
      <c r="A55" s="46">
        <f>A28</f>
        <v>43465</v>
      </c>
      <c r="B55" s="140"/>
      <c r="C55" s="151"/>
      <c r="D55" s="151"/>
      <c r="E55" s="151"/>
      <c r="F55" s="151"/>
      <c r="G55" s="152"/>
      <c r="H55" s="142"/>
      <c r="I55" s="143"/>
      <c r="J55" s="143"/>
      <c r="K55" s="144"/>
    </row>
    <row r="56" spans="1:11" ht="36" customHeight="1" x14ac:dyDescent="0.2">
      <c r="A56" s="159"/>
      <c r="B56" s="160"/>
      <c r="C56" s="160"/>
      <c r="D56" s="160"/>
      <c r="E56" s="160"/>
      <c r="F56" s="160"/>
      <c r="G56" s="161"/>
      <c r="H56" s="162"/>
      <c r="I56" s="163"/>
      <c r="J56" s="163"/>
      <c r="K56" s="164"/>
    </row>
    <row r="57" spans="1:11" x14ac:dyDescent="0.2">
      <c r="H57" s="27" t="s">
        <v>27</v>
      </c>
      <c r="I57" s="27"/>
      <c r="J57" s="27"/>
      <c r="K57" s="27"/>
    </row>
    <row r="58" spans="1:11" x14ac:dyDescent="0.2">
      <c r="H58" s="27" t="s">
        <v>23</v>
      </c>
      <c r="I58" s="27"/>
      <c r="J58" s="27"/>
      <c r="K58" s="27"/>
    </row>
    <row r="59" spans="1:11" x14ac:dyDescent="0.2">
      <c r="H59" s="27" t="s">
        <v>24</v>
      </c>
      <c r="I59" s="27"/>
      <c r="J59" s="27"/>
      <c r="K59" s="27"/>
    </row>
  </sheetData>
  <mergeCells count="67">
    <mergeCell ref="A54:G54"/>
    <mergeCell ref="H54:K54"/>
    <mergeCell ref="B55:G55"/>
    <mergeCell ref="H55:K55"/>
    <mergeCell ref="A56:G56"/>
    <mergeCell ref="H56:K56"/>
    <mergeCell ref="B51:G51"/>
    <mergeCell ref="H51:K51"/>
    <mergeCell ref="A52:G52"/>
    <mergeCell ref="H52:K52"/>
    <mergeCell ref="B53:G53"/>
    <mergeCell ref="H53:K53"/>
    <mergeCell ref="A48:G48"/>
    <mergeCell ref="H48:K48"/>
    <mergeCell ref="B49:G49"/>
    <mergeCell ref="H49:K49"/>
    <mergeCell ref="A50:G50"/>
    <mergeCell ref="H50:K50"/>
    <mergeCell ref="B45:G45"/>
    <mergeCell ref="H45:K45"/>
    <mergeCell ref="A46:G46"/>
    <mergeCell ref="H46:K46"/>
    <mergeCell ref="B47:G47"/>
    <mergeCell ref="H47:K47"/>
    <mergeCell ref="A42:G42"/>
    <mergeCell ref="H42:K42"/>
    <mergeCell ref="B43:G43"/>
    <mergeCell ref="H43:K43"/>
    <mergeCell ref="A44:G44"/>
    <mergeCell ref="H44:K44"/>
    <mergeCell ref="B39:G39"/>
    <mergeCell ref="H39:K39"/>
    <mergeCell ref="A40:G40"/>
    <mergeCell ref="H40:K40"/>
    <mergeCell ref="B41:G41"/>
    <mergeCell ref="H41:K41"/>
    <mergeCell ref="A36:G36"/>
    <mergeCell ref="H36:K36"/>
    <mergeCell ref="B37:G37"/>
    <mergeCell ref="H37:K37"/>
    <mergeCell ref="A38:G38"/>
    <mergeCell ref="H38:K38"/>
    <mergeCell ref="B33:G33"/>
    <mergeCell ref="H33:K33"/>
    <mergeCell ref="A34:G34"/>
    <mergeCell ref="H34:K34"/>
    <mergeCell ref="B35:G35"/>
    <mergeCell ref="H35:K35"/>
    <mergeCell ref="A32:G32"/>
    <mergeCell ref="H32:K32"/>
    <mergeCell ref="B5:C5"/>
    <mergeCell ref="D5:F5"/>
    <mergeCell ref="H5:K5"/>
    <mergeCell ref="B8:K8"/>
    <mergeCell ref="A9:A10"/>
    <mergeCell ref="B9:K10"/>
    <mergeCell ref="B12:F12"/>
    <mergeCell ref="H12:K12"/>
    <mergeCell ref="A14:E15"/>
    <mergeCell ref="B30:C30"/>
    <mergeCell ref="B31:C31"/>
    <mergeCell ref="A1:A3"/>
    <mergeCell ref="B1:H1"/>
    <mergeCell ref="I1:K1"/>
    <mergeCell ref="B2:H3"/>
    <mergeCell ref="I2:K2"/>
    <mergeCell ref="I3:K3"/>
  </mergeCells>
  <conditionalFormatting sqref="D17:D24">
    <cfRule type="containsBlanks" dxfId="91" priority="86">
      <formula>LEN(TRIM(D17))=0</formula>
    </cfRule>
    <cfRule type="cellIs" dxfId="90" priority="87" operator="lessThan">
      <formula>0.7</formula>
    </cfRule>
    <cfRule type="cellIs" dxfId="89" priority="88" operator="greaterThan">
      <formula>0.9</formula>
    </cfRule>
    <cfRule type="cellIs" dxfId="88" priority="89" operator="between">
      <formula>0.7</formula>
      <formula>0.9</formula>
    </cfRule>
    <cfRule type="colorScale" priority="90">
      <colorScale>
        <cfvo type="percent" val="0.69"/>
        <cfvo type="percent" val="0.7"/>
        <cfvo type="percent" val="0.9"/>
        <color rgb="FFF8696B"/>
        <color rgb="FFFFEB84"/>
        <color rgb="FF63BE7B"/>
      </colorScale>
    </cfRule>
  </conditionalFormatting>
  <conditionalFormatting sqref="D22:D24">
    <cfRule type="containsBlanks" dxfId="87" priority="81">
      <formula>LEN(TRIM(D22))=0</formula>
    </cfRule>
    <cfRule type="cellIs" dxfId="86" priority="82" operator="lessThan">
      <formula>0.7</formula>
    </cfRule>
    <cfRule type="cellIs" dxfId="85" priority="83" operator="greaterThan">
      <formula>0.9</formula>
    </cfRule>
    <cfRule type="cellIs" dxfId="84" priority="84" operator="between">
      <formula>0.7</formula>
      <formula>0.9</formula>
    </cfRule>
    <cfRule type="colorScale" priority="85">
      <colorScale>
        <cfvo type="percent" val="0.69"/>
        <cfvo type="percent" val="0.7"/>
        <cfvo type="percent" val="0.9"/>
        <color rgb="FFF8696B"/>
        <color rgb="FFFFEB84"/>
        <color rgb="FF63BE7B"/>
      </colorScale>
    </cfRule>
  </conditionalFormatting>
  <conditionalFormatting sqref="D17:D24">
    <cfRule type="containsBlanks" dxfId="83" priority="76">
      <formula>LEN(TRIM(D17))=0</formula>
    </cfRule>
    <cfRule type="cellIs" dxfId="82" priority="77" operator="lessThan">
      <formula>0.7</formula>
    </cfRule>
    <cfRule type="cellIs" dxfId="81" priority="78" operator="greaterThan">
      <formula>0.9</formula>
    </cfRule>
    <cfRule type="cellIs" dxfId="80" priority="79" operator="between">
      <formula>0.7</formula>
      <formula>0.9</formula>
    </cfRule>
    <cfRule type="colorScale" priority="80">
      <colorScale>
        <cfvo type="percent" val="0.69"/>
        <cfvo type="percent" val="0.7"/>
        <cfvo type="percent" val="0.9"/>
        <color rgb="FFF8696B"/>
        <color rgb="FFFFEB84"/>
        <color rgb="FF63BE7B"/>
      </colorScale>
    </cfRule>
  </conditionalFormatting>
  <conditionalFormatting sqref="D25:D28">
    <cfRule type="containsBlanks" dxfId="79" priority="61">
      <formula>LEN(TRIM(D25))=0</formula>
    </cfRule>
    <cfRule type="cellIs" dxfId="78" priority="62" operator="lessThan">
      <formula>0.7</formula>
    </cfRule>
    <cfRule type="cellIs" dxfId="77" priority="63" operator="greaterThan">
      <formula>0.9</formula>
    </cfRule>
    <cfRule type="cellIs" dxfId="76"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25:D28">
    <cfRule type="containsBlanks" dxfId="75" priority="56">
      <formula>LEN(TRIM(D25))=0</formula>
    </cfRule>
    <cfRule type="cellIs" dxfId="74" priority="57" operator="lessThan">
      <formula>0.7</formula>
    </cfRule>
    <cfRule type="cellIs" dxfId="73" priority="58" operator="greaterThan">
      <formula>0.9</formula>
    </cfRule>
    <cfRule type="cellIs" dxfId="72"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25:D28">
    <cfRule type="containsBlanks" dxfId="71" priority="51">
      <formula>LEN(TRIM(D25))=0</formula>
    </cfRule>
    <cfRule type="cellIs" dxfId="70" priority="52" operator="lessThan">
      <formula>0.7</formula>
    </cfRule>
    <cfRule type="cellIs" dxfId="69" priority="53" operator="greaterThan">
      <formula>0.9</formula>
    </cfRule>
    <cfRule type="cellIs" dxfId="68"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29">
    <cfRule type="containsBlanks" dxfId="67" priority="1">
      <formula>LEN(TRIM(D29))=0</formula>
    </cfRule>
    <cfRule type="cellIs" dxfId="66" priority="2" operator="lessThan">
      <formula>0.7</formula>
    </cfRule>
    <cfRule type="cellIs" dxfId="65" priority="3" operator="greaterThan">
      <formula>0.9</formula>
    </cfRule>
    <cfRule type="cellIs" dxfId="6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27650"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27651"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27652"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27653"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mc:AlternateContent xmlns:mc="http://schemas.openxmlformats.org/markup-compatibility/2006">
          <mc:Choice Requires="x14">
            <control shapeId="27654" r:id="rId10" name="Option Button 6">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27655" r:id="rId11" name="Option Button 7">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27656" r:id="rId12" name="Option Button 8">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27657" r:id="rId13" name="Option Button 9">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27658" r:id="rId14" name="Option Button 10">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4" workbookViewId="0">
      <selection activeCell="B30" sqref="B30:C30"/>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76"/>
      <c r="B1" s="79" t="s">
        <v>28</v>
      </c>
      <c r="C1" s="80"/>
      <c r="D1" s="80"/>
      <c r="E1" s="80"/>
      <c r="F1" s="80"/>
      <c r="G1" s="80"/>
      <c r="H1" s="81"/>
      <c r="I1" s="82" t="s">
        <v>26</v>
      </c>
      <c r="J1" s="83"/>
      <c r="K1" s="84"/>
    </row>
    <row r="2" spans="1:12" ht="24" customHeight="1" x14ac:dyDescent="0.2">
      <c r="A2" s="77"/>
      <c r="B2" s="85" t="s">
        <v>0</v>
      </c>
      <c r="C2" s="86"/>
      <c r="D2" s="86"/>
      <c r="E2" s="86"/>
      <c r="F2" s="86"/>
      <c r="G2" s="86"/>
      <c r="H2" s="87"/>
      <c r="I2" s="91" t="s">
        <v>37</v>
      </c>
      <c r="J2" s="92"/>
      <c r="K2" s="93"/>
    </row>
    <row r="3" spans="1:12" ht="24" customHeight="1" x14ac:dyDescent="0.2">
      <c r="A3" s="78"/>
      <c r="B3" s="88"/>
      <c r="C3" s="89"/>
      <c r="D3" s="89"/>
      <c r="E3" s="89"/>
      <c r="F3" s="89"/>
      <c r="G3" s="89"/>
      <c r="H3" s="90"/>
      <c r="I3" s="91" t="s">
        <v>38</v>
      </c>
      <c r="J3" s="92"/>
      <c r="K3" s="93"/>
    </row>
    <row r="5" spans="1:12" ht="50.1" customHeight="1" x14ac:dyDescent="0.2">
      <c r="A5" s="2" t="s">
        <v>39</v>
      </c>
      <c r="B5" s="98" t="s">
        <v>1</v>
      </c>
      <c r="C5" s="100"/>
      <c r="D5" s="101" t="s">
        <v>61</v>
      </c>
      <c r="E5" s="102"/>
      <c r="F5" s="103"/>
      <c r="G5" s="3" t="s">
        <v>2</v>
      </c>
      <c r="H5" s="104" t="str">
        <f>'[1]Plan de Accion 2018'!$A$58</f>
        <v>5. SOSTENIBILIDAD DEL SISTEMA INTEGRADO DE GESTIÓN.</v>
      </c>
      <c r="I5" s="105"/>
      <c r="J5" s="105"/>
      <c r="K5" s="106"/>
    </row>
    <row r="6" spans="1:12" x14ac:dyDescent="0.2">
      <c r="A6" s="3" t="s">
        <v>3</v>
      </c>
      <c r="B6" s="48" t="s">
        <v>40</v>
      </c>
      <c r="C6" s="49"/>
      <c r="D6" s="49"/>
      <c r="E6" s="50"/>
      <c r="F6" s="50"/>
      <c r="G6" s="49"/>
      <c r="H6" s="50"/>
      <c r="I6" s="50"/>
      <c r="J6" s="50"/>
      <c r="K6" s="51"/>
    </row>
    <row r="7" spans="1:12" x14ac:dyDescent="0.2">
      <c r="A7" s="5" t="s">
        <v>4</v>
      </c>
      <c r="B7" s="53" t="s">
        <v>41</v>
      </c>
      <c r="C7" s="54"/>
      <c r="D7" s="54"/>
      <c r="E7" s="54"/>
      <c r="F7" s="55"/>
      <c r="G7" s="3" t="s">
        <v>5</v>
      </c>
      <c r="H7" s="6" t="s">
        <v>6</v>
      </c>
      <c r="I7" s="7"/>
      <c r="J7" s="8" t="s">
        <v>7</v>
      </c>
      <c r="K7" s="52">
        <v>57</v>
      </c>
    </row>
    <row r="8" spans="1:12" x14ac:dyDescent="0.2">
      <c r="A8" s="9" t="s">
        <v>8</v>
      </c>
      <c r="B8" s="107" t="str">
        <f>'[1]Plan de Accion 2018'!$G$66</f>
        <v>Funcionarios del Concejo de Bogotá capacitados.</v>
      </c>
      <c r="C8" s="108"/>
      <c r="D8" s="108"/>
      <c r="E8" s="108"/>
      <c r="F8" s="108"/>
      <c r="G8" s="108"/>
      <c r="H8" s="108"/>
      <c r="I8" s="108"/>
      <c r="J8" s="108"/>
      <c r="K8" s="109"/>
    </row>
    <row r="9" spans="1:12" ht="11.25" customHeight="1" x14ac:dyDescent="0.2">
      <c r="A9" s="110" t="s">
        <v>9</v>
      </c>
      <c r="B9" s="112" t="str">
        <f>'[1]Plan de Accion 2018'!$J$66</f>
        <v>[No. Capacitaciones Ejecutadas PIC  / No. Capacitaciones  Programadas PIC] * 100</v>
      </c>
      <c r="C9" s="113"/>
      <c r="D9" s="113"/>
      <c r="E9" s="113"/>
      <c r="F9" s="113"/>
      <c r="G9" s="113"/>
      <c r="H9" s="113"/>
      <c r="I9" s="113"/>
      <c r="J9" s="113"/>
      <c r="K9" s="114"/>
    </row>
    <row r="10" spans="1:12" x14ac:dyDescent="0.2">
      <c r="A10" s="111"/>
      <c r="B10" s="115"/>
      <c r="C10" s="116"/>
      <c r="D10" s="116"/>
      <c r="E10" s="116"/>
      <c r="F10" s="116"/>
      <c r="G10" s="116"/>
      <c r="H10" s="116"/>
      <c r="I10" s="116"/>
      <c r="J10" s="116"/>
      <c r="K10" s="117"/>
    </row>
    <row r="11" spans="1:12" x14ac:dyDescent="0.2">
      <c r="A11" s="3" t="s">
        <v>10</v>
      </c>
      <c r="B11" s="4" t="s">
        <v>11</v>
      </c>
      <c r="C11" s="10"/>
      <c r="D11" s="10"/>
      <c r="E11" s="11"/>
      <c r="F11" s="12"/>
      <c r="G11" s="3" t="s">
        <v>12</v>
      </c>
      <c r="H11" s="56">
        <v>1</v>
      </c>
      <c r="I11" s="33"/>
      <c r="J11" s="34"/>
      <c r="K11" s="41"/>
    </row>
    <row r="12" spans="1:12" ht="24" customHeight="1" x14ac:dyDescent="0.2">
      <c r="A12" s="13" t="s">
        <v>13</v>
      </c>
      <c r="B12" s="118" t="str">
        <f>B6</f>
        <v>TALENTO HUMANO</v>
      </c>
      <c r="C12" s="119"/>
      <c r="D12" s="119"/>
      <c r="E12" s="119"/>
      <c r="F12" s="120"/>
      <c r="G12" s="3" t="s">
        <v>14</v>
      </c>
      <c r="H12" s="121" t="s">
        <v>58</v>
      </c>
      <c r="I12" s="122"/>
      <c r="J12" s="122"/>
      <c r="K12" s="123"/>
    </row>
    <row r="13" spans="1:12" ht="12" customHeight="1" x14ac:dyDescent="0.2">
      <c r="A13" s="13" t="s">
        <v>15</v>
      </c>
      <c r="B13" s="14" t="s">
        <v>16</v>
      </c>
      <c r="C13" s="7"/>
      <c r="D13" s="7"/>
      <c r="E13" s="7"/>
      <c r="F13" s="7"/>
      <c r="G13" s="7"/>
      <c r="H13" s="7"/>
      <c r="I13" s="7"/>
      <c r="J13" s="7"/>
      <c r="K13" s="15"/>
    </row>
    <row r="14" spans="1:12" ht="11.25" customHeight="1" x14ac:dyDescent="0.2">
      <c r="A14" s="124" t="s">
        <v>25</v>
      </c>
      <c r="B14" s="125"/>
      <c r="C14" s="125"/>
      <c r="D14" s="125"/>
      <c r="E14" s="126"/>
      <c r="F14" s="16"/>
      <c r="G14" s="17"/>
      <c r="H14" s="17"/>
      <c r="I14" s="17"/>
      <c r="J14" s="17"/>
      <c r="K14" s="18"/>
      <c r="L14" s="19"/>
    </row>
    <row r="15" spans="1:12" ht="11.25" customHeight="1" x14ac:dyDescent="0.2">
      <c r="A15" s="127"/>
      <c r="B15" s="128"/>
      <c r="C15" s="128"/>
      <c r="D15" s="128"/>
      <c r="E15" s="129"/>
      <c r="F15" s="20"/>
      <c r="G15" s="19"/>
      <c r="H15" s="19"/>
      <c r="I15" s="19"/>
      <c r="J15" s="19"/>
      <c r="K15" s="21"/>
      <c r="L15" s="19"/>
    </row>
    <row r="16" spans="1:12" x14ac:dyDescent="0.2">
      <c r="A16" s="22" t="s">
        <v>17</v>
      </c>
      <c r="B16" s="35" t="s">
        <v>42</v>
      </c>
      <c r="C16" s="36" t="s">
        <v>43</v>
      </c>
      <c r="D16" s="22" t="s">
        <v>18</v>
      </c>
      <c r="E16" s="23" t="s">
        <v>19</v>
      </c>
      <c r="F16" s="20"/>
      <c r="G16" s="19"/>
      <c r="H16" s="19"/>
      <c r="I16" s="19"/>
      <c r="J16" s="19"/>
      <c r="K16" s="21"/>
      <c r="L16" s="19"/>
    </row>
    <row r="17" spans="1:14" x14ac:dyDescent="0.2">
      <c r="A17" s="28">
        <v>43130</v>
      </c>
      <c r="B17" s="24"/>
      <c r="C17" s="24"/>
      <c r="D17" s="42"/>
      <c r="E17" s="25">
        <f>H11</f>
        <v>1</v>
      </c>
      <c r="F17" s="20"/>
      <c r="G17" s="19"/>
      <c r="H17" s="19"/>
      <c r="I17" s="19"/>
      <c r="J17" s="19"/>
      <c r="K17" s="21"/>
      <c r="L17" s="19"/>
    </row>
    <row r="18" spans="1:14" x14ac:dyDescent="0.2">
      <c r="A18" s="28">
        <v>43159</v>
      </c>
      <c r="B18" s="24"/>
      <c r="C18" s="24"/>
      <c r="D18" s="42"/>
      <c r="E18" s="25">
        <f>E17</f>
        <v>1</v>
      </c>
      <c r="F18" s="20"/>
      <c r="G18" s="19"/>
      <c r="H18" s="19"/>
      <c r="I18" s="19"/>
      <c r="J18" s="19"/>
      <c r="K18" s="21"/>
      <c r="L18" s="19"/>
    </row>
    <row r="19" spans="1:14" x14ac:dyDescent="0.2">
      <c r="A19" s="28">
        <v>43190</v>
      </c>
      <c r="B19" s="24"/>
      <c r="C19" s="24"/>
      <c r="D19" s="42"/>
      <c r="E19" s="25">
        <f t="shared" ref="E19:E29" si="0">E18</f>
        <v>1</v>
      </c>
      <c r="F19" s="20"/>
      <c r="G19" s="19"/>
      <c r="H19" s="19"/>
      <c r="I19" s="19"/>
      <c r="J19" s="19"/>
      <c r="K19" s="21"/>
      <c r="L19" s="19"/>
    </row>
    <row r="20" spans="1:14" x14ac:dyDescent="0.2">
      <c r="A20" s="28">
        <v>43220</v>
      </c>
      <c r="B20" s="24"/>
      <c r="C20" s="24"/>
      <c r="D20" s="42"/>
      <c r="E20" s="25">
        <f t="shared" si="0"/>
        <v>1</v>
      </c>
      <c r="F20" s="20"/>
      <c r="G20" s="19"/>
      <c r="H20" s="19"/>
      <c r="I20" s="19"/>
      <c r="J20" s="19"/>
      <c r="K20" s="21"/>
      <c r="L20" s="19"/>
    </row>
    <row r="21" spans="1:14" x14ac:dyDescent="0.2">
      <c r="A21" s="28">
        <v>43251</v>
      </c>
      <c r="B21" s="24"/>
      <c r="C21" s="24"/>
      <c r="D21" s="42"/>
      <c r="E21" s="25">
        <f t="shared" si="0"/>
        <v>1</v>
      </c>
      <c r="F21" s="20"/>
      <c r="G21" s="19"/>
      <c r="H21" s="19"/>
      <c r="I21" s="19"/>
      <c r="J21" s="19"/>
      <c r="K21" s="21"/>
      <c r="L21" s="19"/>
    </row>
    <row r="22" spans="1:14" x14ac:dyDescent="0.2">
      <c r="A22" s="28">
        <v>43281</v>
      </c>
      <c r="B22" s="24">
        <v>8</v>
      </c>
      <c r="C22" s="24">
        <v>10</v>
      </c>
      <c r="D22" s="42">
        <f t="shared" ref="D22" si="1">IF(ISBLANK(C22),0,B22/C22)</f>
        <v>0.8</v>
      </c>
      <c r="E22" s="25">
        <f t="shared" si="0"/>
        <v>1</v>
      </c>
      <c r="F22" s="20"/>
      <c r="G22" s="19"/>
      <c r="H22" s="19"/>
      <c r="I22" s="19"/>
      <c r="J22" s="19"/>
      <c r="K22" s="21"/>
      <c r="L22" s="19"/>
    </row>
    <row r="23" spans="1:14" x14ac:dyDescent="0.2">
      <c r="A23" s="28">
        <v>43312</v>
      </c>
      <c r="B23" s="24"/>
      <c r="C23" s="24"/>
      <c r="D23" s="42"/>
      <c r="E23" s="25">
        <f t="shared" si="0"/>
        <v>1</v>
      </c>
      <c r="F23" s="20"/>
      <c r="G23" s="19"/>
      <c r="H23" s="19"/>
      <c r="I23" s="19"/>
      <c r="J23" s="19"/>
      <c r="K23" s="21"/>
      <c r="L23" s="19"/>
    </row>
    <row r="24" spans="1:14" x14ac:dyDescent="0.2">
      <c r="A24" s="28">
        <v>43343</v>
      </c>
      <c r="B24" s="24"/>
      <c r="C24" s="24"/>
      <c r="D24" s="42"/>
      <c r="E24" s="25">
        <f t="shared" si="0"/>
        <v>1</v>
      </c>
      <c r="F24" s="20"/>
      <c r="G24" s="19"/>
      <c r="H24" s="19"/>
      <c r="I24" s="19"/>
      <c r="J24" s="19"/>
      <c r="K24" s="21"/>
      <c r="L24" s="19"/>
    </row>
    <row r="25" spans="1:14" x14ac:dyDescent="0.2">
      <c r="A25" s="28">
        <v>43373</v>
      </c>
      <c r="B25" s="24"/>
      <c r="C25" s="24"/>
      <c r="D25" s="42"/>
      <c r="E25" s="25">
        <f t="shared" si="0"/>
        <v>1</v>
      </c>
      <c r="F25" s="20"/>
      <c r="G25" s="19"/>
      <c r="H25" s="19"/>
      <c r="I25" s="19"/>
      <c r="J25" s="19"/>
      <c r="K25" s="21"/>
      <c r="L25" s="19"/>
    </row>
    <row r="26" spans="1:14" x14ac:dyDescent="0.2">
      <c r="A26" s="28">
        <v>43404</v>
      </c>
      <c r="B26" s="24"/>
      <c r="C26" s="24"/>
      <c r="D26" s="42"/>
      <c r="E26" s="25">
        <f t="shared" si="0"/>
        <v>1</v>
      </c>
      <c r="F26" s="20"/>
      <c r="G26" s="19"/>
      <c r="H26" s="19"/>
      <c r="I26" s="19"/>
      <c r="J26" s="19"/>
      <c r="K26" s="21"/>
      <c r="L26" s="19"/>
    </row>
    <row r="27" spans="1:14" x14ac:dyDescent="0.2">
      <c r="A27" s="28">
        <v>43434</v>
      </c>
      <c r="B27" s="24"/>
      <c r="C27" s="24"/>
      <c r="D27" s="42"/>
      <c r="E27" s="25">
        <f t="shared" si="0"/>
        <v>1</v>
      </c>
      <c r="F27" s="20"/>
      <c r="G27" s="19"/>
      <c r="H27" s="19"/>
      <c r="I27" s="19"/>
      <c r="J27" s="19"/>
      <c r="K27" s="21"/>
      <c r="L27" s="19"/>
    </row>
    <row r="28" spans="1:14" x14ac:dyDescent="0.2">
      <c r="A28" s="28">
        <v>43465</v>
      </c>
      <c r="B28" s="24">
        <v>2</v>
      </c>
      <c r="C28" s="24"/>
      <c r="D28" s="42"/>
      <c r="E28" s="25">
        <f t="shared" si="0"/>
        <v>1</v>
      </c>
      <c r="F28" s="20"/>
      <c r="G28" s="19"/>
      <c r="H28" s="19"/>
      <c r="I28" s="19"/>
      <c r="J28" s="19"/>
      <c r="K28" s="21"/>
      <c r="L28" s="19"/>
    </row>
    <row r="29" spans="1:14" ht="11.25" customHeight="1" x14ac:dyDescent="0.2">
      <c r="A29" s="22" t="s">
        <v>20</v>
      </c>
      <c r="B29" s="30">
        <f>SUM(B17:B28)</f>
        <v>10</v>
      </c>
      <c r="C29" s="30">
        <f>SUM(C17:C28)</f>
        <v>10</v>
      </c>
      <c r="D29" s="43">
        <f>IF(B29/C29&gt;1,1,B29/C29)</f>
        <v>1</v>
      </c>
      <c r="E29" s="31">
        <f t="shared" si="0"/>
        <v>1</v>
      </c>
      <c r="F29" s="20"/>
      <c r="G29" s="19"/>
      <c r="H29" s="19"/>
      <c r="I29" s="19"/>
      <c r="J29" s="19"/>
      <c r="K29" s="21"/>
    </row>
    <row r="30" spans="1:14" ht="11.25" customHeight="1" x14ac:dyDescent="0.2">
      <c r="A30" s="32" t="s">
        <v>29</v>
      </c>
      <c r="B30" s="130" t="s">
        <v>31</v>
      </c>
      <c r="C30" s="131"/>
      <c r="D30" s="39" t="s">
        <v>36</v>
      </c>
      <c r="E30" s="37" t="s">
        <v>30</v>
      </c>
      <c r="F30" s="19"/>
      <c r="G30" s="19"/>
      <c r="H30" s="19"/>
      <c r="I30" s="19"/>
      <c r="J30" s="19"/>
      <c r="K30" s="21"/>
    </row>
    <row r="31" spans="1:14" ht="11.25" customHeight="1" x14ac:dyDescent="0.2">
      <c r="A31" s="29" t="s">
        <v>32</v>
      </c>
      <c r="B31" s="132" t="s">
        <v>34</v>
      </c>
      <c r="C31" s="133"/>
      <c r="D31" s="40" t="s">
        <v>33</v>
      </c>
      <c r="E31" s="38" t="s">
        <v>35</v>
      </c>
      <c r="F31" s="57"/>
      <c r="G31" s="57"/>
      <c r="H31" s="57"/>
      <c r="I31" s="57"/>
      <c r="J31" s="57"/>
      <c r="K31" s="26"/>
      <c r="M31" s="44"/>
    </row>
    <row r="32" spans="1:14" x14ac:dyDescent="0.2">
      <c r="A32" s="94" t="s">
        <v>21</v>
      </c>
      <c r="B32" s="95"/>
      <c r="C32" s="95"/>
      <c r="D32" s="95"/>
      <c r="E32" s="95"/>
      <c r="F32" s="96"/>
      <c r="G32" s="97"/>
      <c r="H32" s="98" t="s">
        <v>22</v>
      </c>
      <c r="I32" s="99"/>
      <c r="J32" s="99"/>
      <c r="K32" s="100"/>
      <c r="M32" s="44"/>
      <c r="N32" s="45"/>
    </row>
    <row r="33" spans="1:11" ht="36" customHeight="1" x14ac:dyDescent="0.2">
      <c r="A33" s="47">
        <f>A17</f>
        <v>43130</v>
      </c>
      <c r="B33" s="134"/>
      <c r="C33" s="134"/>
      <c r="D33" s="134"/>
      <c r="E33" s="134"/>
      <c r="F33" s="134"/>
      <c r="G33" s="135"/>
      <c r="H33" s="136"/>
      <c r="I33" s="137"/>
      <c r="J33" s="137"/>
      <c r="K33" s="138"/>
    </row>
    <row r="34" spans="1:11" ht="36" customHeight="1" x14ac:dyDescent="0.2">
      <c r="A34" s="139"/>
      <c r="B34" s="140"/>
      <c r="C34" s="140"/>
      <c r="D34" s="140"/>
      <c r="E34" s="140"/>
      <c r="F34" s="140"/>
      <c r="G34" s="141"/>
      <c r="H34" s="142"/>
      <c r="I34" s="143"/>
      <c r="J34" s="143"/>
      <c r="K34" s="144"/>
    </row>
    <row r="35" spans="1:11" ht="36" customHeight="1" x14ac:dyDescent="0.2">
      <c r="A35" s="46">
        <f>A18</f>
        <v>43159</v>
      </c>
      <c r="B35" s="145"/>
      <c r="C35" s="146"/>
      <c r="D35" s="146"/>
      <c r="E35" s="146"/>
      <c r="F35" s="146"/>
      <c r="G35" s="147"/>
      <c r="H35" s="142"/>
      <c r="I35" s="143"/>
      <c r="J35" s="143"/>
      <c r="K35" s="144"/>
    </row>
    <row r="36" spans="1:11" ht="36" customHeight="1" x14ac:dyDescent="0.2">
      <c r="A36" s="139"/>
      <c r="B36" s="140"/>
      <c r="C36" s="140"/>
      <c r="D36" s="140"/>
      <c r="E36" s="140"/>
      <c r="F36" s="140"/>
      <c r="G36" s="141"/>
      <c r="H36" s="142"/>
      <c r="I36" s="143"/>
      <c r="J36" s="143"/>
      <c r="K36" s="144"/>
    </row>
    <row r="37" spans="1:11" ht="36" customHeight="1" x14ac:dyDescent="0.2">
      <c r="A37" s="46">
        <f>A19</f>
        <v>43190</v>
      </c>
      <c r="B37" s="148"/>
      <c r="C37" s="149"/>
      <c r="D37" s="149"/>
      <c r="E37" s="149"/>
      <c r="F37" s="149"/>
      <c r="G37" s="150"/>
      <c r="H37" s="142"/>
      <c r="I37" s="143"/>
      <c r="J37" s="143"/>
      <c r="K37" s="144"/>
    </row>
    <row r="38" spans="1:11" ht="36" customHeight="1" x14ac:dyDescent="0.2">
      <c r="A38" s="139"/>
      <c r="B38" s="140"/>
      <c r="C38" s="140"/>
      <c r="D38" s="140"/>
      <c r="E38" s="140"/>
      <c r="F38" s="140"/>
      <c r="G38" s="141"/>
      <c r="H38" s="142"/>
      <c r="I38" s="143"/>
      <c r="J38" s="143"/>
      <c r="K38" s="144"/>
    </row>
    <row r="39" spans="1:11" ht="36" customHeight="1" x14ac:dyDescent="0.2">
      <c r="A39" s="46">
        <f>A20</f>
        <v>43220</v>
      </c>
      <c r="B39" s="140"/>
      <c r="C39" s="151"/>
      <c r="D39" s="151"/>
      <c r="E39" s="151"/>
      <c r="F39" s="151"/>
      <c r="G39" s="152"/>
      <c r="H39" s="142"/>
      <c r="I39" s="143"/>
      <c r="J39" s="143"/>
      <c r="K39" s="144"/>
    </row>
    <row r="40" spans="1:11" ht="36" customHeight="1" x14ac:dyDescent="0.2">
      <c r="A40" s="139"/>
      <c r="B40" s="140"/>
      <c r="C40" s="140"/>
      <c r="D40" s="140"/>
      <c r="E40" s="140"/>
      <c r="F40" s="140"/>
      <c r="G40" s="141"/>
      <c r="H40" s="142"/>
      <c r="I40" s="143"/>
      <c r="J40" s="143"/>
      <c r="K40" s="144"/>
    </row>
    <row r="41" spans="1:11" ht="36" customHeight="1" x14ac:dyDescent="0.2">
      <c r="A41" s="46">
        <f>A21</f>
        <v>43251</v>
      </c>
      <c r="B41" s="145"/>
      <c r="C41" s="146"/>
      <c r="D41" s="146"/>
      <c r="E41" s="146"/>
      <c r="F41" s="146"/>
      <c r="G41" s="147"/>
      <c r="H41" s="142"/>
      <c r="I41" s="143"/>
      <c r="J41" s="143"/>
      <c r="K41" s="144"/>
    </row>
    <row r="42" spans="1:11" ht="36" customHeight="1" x14ac:dyDescent="0.2">
      <c r="A42" s="139"/>
      <c r="B42" s="140"/>
      <c r="C42" s="140"/>
      <c r="D42" s="140"/>
      <c r="E42" s="140"/>
      <c r="F42" s="140"/>
      <c r="G42" s="141"/>
      <c r="H42" s="142"/>
      <c r="I42" s="143"/>
      <c r="J42" s="143"/>
      <c r="K42" s="144"/>
    </row>
    <row r="43" spans="1:11" ht="129.94999999999999" customHeight="1" x14ac:dyDescent="0.2">
      <c r="A43" s="46">
        <f>A22</f>
        <v>43281</v>
      </c>
      <c r="B43" s="153" t="s">
        <v>64</v>
      </c>
      <c r="C43" s="165"/>
      <c r="D43" s="165"/>
      <c r="E43" s="165"/>
      <c r="F43" s="165"/>
      <c r="G43" s="166"/>
      <c r="H43" s="142"/>
      <c r="I43" s="143"/>
      <c r="J43" s="143"/>
      <c r="K43" s="144"/>
    </row>
    <row r="44" spans="1:11" ht="36" customHeight="1" x14ac:dyDescent="0.2">
      <c r="A44" s="139"/>
      <c r="B44" s="140"/>
      <c r="C44" s="140"/>
      <c r="D44" s="140"/>
      <c r="E44" s="140"/>
      <c r="F44" s="140"/>
      <c r="G44" s="141"/>
      <c r="H44" s="142"/>
      <c r="I44" s="143"/>
      <c r="J44" s="143"/>
      <c r="K44" s="144"/>
    </row>
    <row r="45" spans="1:11" ht="36" customHeight="1" x14ac:dyDescent="0.2">
      <c r="A45" s="46">
        <f>A23</f>
        <v>43312</v>
      </c>
      <c r="B45" s="153"/>
      <c r="C45" s="165"/>
      <c r="D45" s="165"/>
      <c r="E45" s="165"/>
      <c r="F45" s="165"/>
      <c r="G45" s="166"/>
      <c r="H45" s="142"/>
      <c r="I45" s="143"/>
      <c r="J45" s="143"/>
      <c r="K45" s="144"/>
    </row>
    <row r="46" spans="1:11" ht="36" customHeight="1" x14ac:dyDescent="0.2">
      <c r="A46" s="139"/>
      <c r="B46" s="140"/>
      <c r="C46" s="140"/>
      <c r="D46" s="140"/>
      <c r="E46" s="140"/>
      <c r="F46" s="140"/>
      <c r="G46" s="141"/>
      <c r="H46" s="142"/>
      <c r="I46" s="143"/>
      <c r="J46" s="143"/>
      <c r="K46" s="144"/>
    </row>
    <row r="47" spans="1:11" ht="36" customHeight="1" x14ac:dyDescent="0.2">
      <c r="A47" s="46">
        <f>A24</f>
        <v>43343</v>
      </c>
      <c r="B47" s="140"/>
      <c r="C47" s="151"/>
      <c r="D47" s="151"/>
      <c r="E47" s="151"/>
      <c r="F47" s="151"/>
      <c r="G47" s="152"/>
      <c r="H47" s="142"/>
      <c r="I47" s="143"/>
      <c r="J47" s="143"/>
      <c r="K47" s="144"/>
    </row>
    <row r="48" spans="1:11" ht="36" customHeight="1" x14ac:dyDescent="0.2">
      <c r="A48" s="139"/>
      <c r="B48" s="140"/>
      <c r="C48" s="140"/>
      <c r="D48" s="140"/>
      <c r="E48" s="140"/>
      <c r="F48" s="140"/>
      <c r="G48" s="141"/>
      <c r="H48" s="142"/>
      <c r="I48" s="143"/>
      <c r="J48" s="143"/>
      <c r="K48" s="144"/>
    </row>
    <row r="49" spans="1:11" ht="36" customHeight="1" x14ac:dyDescent="0.2">
      <c r="A49" s="46">
        <f>A25</f>
        <v>43373</v>
      </c>
      <c r="B49" s="140"/>
      <c r="C49" s="151"/>
      <c r="D49" s="151"/>
      <c r="E49" s="151"/>
      <c r="F49" s="151"/>
      <c r="G49" s="152"/>
      <c r="H49" s="142"/>
      <c r="I49" s="143"/>
      <c r="J49" s="143"/>
      <c r="K49" s="144"/>
    </row>
    <row r="50" spans="1:11" ht="36" customHeight="1" x14ac:dyDescent="0.2">
      <c r="A50" s="139"/>
      <c r="B50" s="140"/>
      <c r="C50" s="140"/>
      <c r="D50" s="140"/>
      <c r="E50" s="140"/>
      <c r="F50" s="140"/>
      <c r="G50" s="141"/>
      <c r="H50" s="142"/>
      <c r="I50" s="143"/>
      <c r="J50" s="143"/>
      <c r="K50" s="144"/>
    </row>
    <row r="51" spans="1:11" ht="36" customHeight="1" x14ac:dyDescent="0.2">
      <c r="A51" s="46">
        <f>A26</f>
        <v>43404</v>
      </c>
      <c r="B51" s="140"/>
      <c r="C51" s="151"/>
      <c r="D51" s="151"/>
      <c r="E51" s="151"/>
      <c r="F51" s="151"/>
      <c r="G51" s="152"/>
      <c r="H51" s="142"/>
      <c r="I51" s="143"/>
      <c r="J51" s="143"/>
      <c r="K51" s="144"/>
    </row>
    <row r="52" spans="1:11" ht="36" customHeight="1" x14ac:dyDescent="0.2">
      <c r="A52" s="139"/>
      <c r="B52" s="140"/>
      <c r="C52" s="140"/>
      <c r="D52" s="140"/>
      <c r="E52" s="140"/>
      <c r="F52" s="140"/>
      <c r="G52" s="141"/>
      <c r="H52" s="142"/>
      <c r="I52" s="143"/>
      <c r="J52" s="143"/>
      <c r="K52" s="144"/>
    </row>
    <row r="53" spans="1:11" ht="36" customHeight="1" x14ac:dyDescent="0.2">
      <c r="A53" s="46">
        <f>A27</f>
        <v>43434</v>
      </c>
      <c r="B53" s="140"/>
      <c r="C53" s="151"/>
      <c r="D53" s="151"/>
      <c r="E53" s="151"/>
      <c r="F53" s="151"/>
      <c r="G53" s="152"/>
      <c r="H53" s="156"/>
      <c r="I53" s="157"/>
      <c r="J53" s="157"/>
      <c r="K53" s="158"/>
    </row>
    <row r="54" spans="1:11" ht="36" customHeight="1" x14ac:dyDescent="0.2">
      <c r="A54" s="139"/>
      <c r="B54" s="140"/>
      <c r="C54" s="140"/>
      <c r="D54" s="140"/>
      <c r="E54" s="140"/>
      <c r="F54" s="140"/>
      <c r="G54" s="141"/>
      <c r="H54" s="142"/>
      <c r="I54" s="143"/>
      <c r="J54" s="143"/>
      <c r="K54" s="144"/>
    </row>
    <row r="55" spans="1:11" ht="36" customHeight="1" x14ac:dyDescent="0.2">
      <c r="A55" s="46">
        <f>A28</f>
        <v>43465</v>
      </c>
      <c r="B55" s="140"/>
      <c r="C55" s="151"/>
      <c r="D55" s="151"/>
      <c r="E55" s="151"/>
      <c r="F55" s="151"/>
      <c r="G55" s="152"/>
      <c r="H55" s="142"/>
      <c r="I55" s="143"/>
      <c r="J55" s="143"/>
      <c r="K55" s="144"/>
    </row>
    <row r="56" spans="1:11" ht="36" customHeight="1" x14ac:dyDescent="0.2">
      <c r="A56" s="159"/>
      <c r="B56" s="160"/>
      <c r="C56" s="160"/>
      <c r="D56" s="160"/>
      <c r="E56" s="160"/>
      <c r="F56" s="160"/>
      <c r="G56" s="161"/>
      <c r="H56" s="162"/>
      <c r="I56" s="163"/>
      <c r="J56" s="163"/>
      <c r="K56" s="164"/>
    </row>
    <row r="57" spans="1:11" x14ac:dyDescent="0.2">
      <c r="H57" s="27" t="s">
        <v>27</v>
      </c>
      <c r="I57" s="27"/>
      <c r="J57" s="27"/>
      <c r="K57" s="27"/>
    </row>
    <row r="58" spans="1:11" x14ac:dyDescent="0.2">
      <c r="H58" s="27" t="s">
        <v>23</v>
      </c>
      <c r="I58" s="27"/>
      <c r="J58" s="27"/>
      <c r="K58" s="27"/>
    </row>
    <row r="59" spans="1:11" x14ac:dyDescent="0.2">
      <c r="H59" s="27" t="s">
        <v>24</v>
      </c>
      <c r="I59" s="27"/>
      <c r="J59" s="27"/>
      <c r="K59" s="27"/>
    </row>
  </sheetData>
  <mergeCells count="67">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28">
    <cfRule type="containsBlanks" dxfId="63" priority="26">
      <formula>LEN(TRIM(D17))=0</formula>
    </cfRule>
    <cfRule type="cellIs" dxfId="62" priority="27" operator="lessThan">
      <formula>0.7</formula>
    </cfRule>
    <cfRule type="cellIs" dxfId="61" priority="28" operator="greaterThan">
      <formula>0.9</formula>
    </cfRule>
    <cfRule type="cellIs" dxfId="60"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59" priority="21">
      <formula>LEN(TRIM(D22))=0</formula>
    </cfRule>
    <cfRule type="cellIs" dxfId="58" priority="22" operator="lessThan">
      <formula>0.7</formula>
    </cfRule>
    <cfRule type="cellIs" dxfId="57" priority="23" operator="greaterThan">
      <formula>0.9</formula>
    </cfRule>
    <cfRule type="cellIs" dxfId="5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7:D28">
    <cfRule type="containsBlanks" dxfId="55" priority="16">
      <formula>LEN(TRIM(D17))=0</formula>
    </cfRule>
    <cfRule type="cellIs" dxfId="54" priority="17" operator="lessThan">
      <formula>0.7</formula>
    </cfRule>
    <cfRule type="cellIs" dxfId="53" priority="18" operator="greaterThan">
      <formula>0.9</formula>
    </cfRule>
    <cfRule type="cellIs" dxfId="52"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51" priority="1">
      <formula>LEN(TRIM(D29))=0</formula>
    </cfRule>
    <cfRule type="cellIs" dxfId="50" priority="2" operator="lessThan">
      <formula>0.7</formula>
    </cfRule>
    <cfRule type="cellIs" dxfId="49" priority="3" operator="greaterThan">
      <formula>0.9</formula>
    </cfRule>
    <cfRule type="cellIs" dxfId="48"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mc:AlternateContent xmlns:mc="http://schemas.openxmlformats.org/markup-compatibility/2006">
          <mc:Choice Requires="x14">
            <control shapeId="1035" r:id="rId10" name="Option Button 1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37" r:id="rId12" name="Option Button 1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39" r:id="rId14" name="Option Button 1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13" workbookViewId="0">
      <selection activeCell="C28" sqref="C28"/>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76"/>
      <c r="B1" s="79" t="s">
        <v>28</v>
      </c>
      <c r="C1" s="80"/>
      <c r="D1" s="80"/>
      <c r="E1" s="80"/>
      <c r="F1" s="80"/>
      <c r="G1" s="80"/>
      <c r="H1" s="81"/>
      <c r="I1" s="82" t="s">
        <v>26</v>
      </c>
      <c r="J1" s="83"/>
      <c r="K1" s="84"/>
    </row>
    <row r="2" spans="1:12" ht="24" customHeight="1" x14ac:dyDescent="0.2">
      <c r="A2" s="77"/>
      <c r="B2" s="85" t="s">
        <v>0</v>
      </c>
      <c r="C2" s="86"/>
      <c r="D2" s="86"/>
      <c r="E2" s="86"/>
      <c r="F2" s="86"/>
      <c r="G2" s="86"/>
      <c r="H2" s="87"/>
      <c r="I2" s="91" t="s">
        <v>37</v>
      </c>
      <c r="J2" s="92"/>
      <c r="K2" s="93"/>
    </row>
    <row r="3" spans="1:12" ht="24" customHeight="1" x14ac:dyDescent="0.2">
      <c r="A3" s="78"/>
      <c r="B3" s="88"/>
      <c r="C3" s="89"/>
      <c r="D3" s="89"/>
      <c r="E3" s="89"/>
      <c r="F3" s="89"/>
      <c r="G3" s="89"/>
      <c r="H3" s="90"/>
      <c r="I3" s="91" t="s">
        <v>38</v>
      </c>
      <c r="J3" s="92"/>
      <c r="K3" s="93"/>
    </row>
    <row r="5" spans="1:12" ht="50.1" customHeight="1" x14ac:dyDescent="0.2">
      <c r="A5" s="2" t="s">
        <v>39</v>
      </c>
      <c r="B5" s="98" t="s">
        <v>1</v>
      </c>
      <c r="C5" s="100"/>
      <c r="D5" s="101" t="s">
        <v>61</v>
      </c>
      <c r="E5" s="102"/>
      <c r="F5" s="103"/>
      <c r="G5" s="3" t="s">
        <v>2</v>
      </c>
      <c r="H5" s="104" t="str">
        <f>'[1]Plan de Accion 2018'!$A$58</f>
        <v>5. SOSTENIBILIDAD DEL SISTEMA INTEGRADO DE GESTIÓN.</v>
      </c>
      <c r="I5" s="105"/>
      <c r="J5" s="105"/>
      <c r="K5" s="106"/>
    </row>
    <row r="6" spans="1:12" x14ac:dyDescent="0.2">
      <c r="A6" s="3" t="s">
        <v>3</v>
      </c>
      <c r="B6" s="48" t="s">
        <v>40</v>
      </c>
      <c r="C6" s="49"/>
      <c r="D6" s="49"/>
      <c r="E6" s="50"/>
      <c r="F6" s="50"/>
      <c r="G6" s="49"/>
      <c r="H6" s="50"/>
      <c r="I6" s="50"/>
      <c r="J6" s="50"/>
      <c r="K6" s="51"/>
    </row>
    <row r="7" spans="1:12" x14ac:dyDescent="0.2">
      <c r="A7" s="5" t="s">
        <v>4</v>
      </c>
      <c r="B7" s="53" t="s">
        <v>44</v>
      </c>
      <c r="C7" s="54"/>
      <c r="D7" s="54"/>
      <c r="E7" s="54"/>
      <c r="F7" s="55"/>
      <c r="G7" s="3" t="s">
        <v>5</v>
      </c>
      <c r="H7" s="6" t="s">
        <v>6</v>
      </c>
      <c r="I7" s="7"/>
      <c r="J7" s="8" t="s">
        <v>7</v>
      </c>
      <c r="K7" s="52">
        <v>58</v>
      </c>
    </row>
    <row r="8" spans="1:12" x14ac:dyDescent="0.2">
      <c r="A8" s="9" t="s">
        <v>8</v>
      </c>
      <c r="B8" s="107" t="str">
        <f>'[1]Plan de Accion 2018'!$G$67</f>
        <v>Cumplimiento al Programa de Bienestar e Incentivos del Concejo de Bogotá, D.C.., con la participación masiva de los funcionarios y sus familias.</v>
      </c>
      <c r="C8" s="108"/>
      <c r="D8" s="108"/>
      <c r="E8" s="108"/>
      <c r="F8" s="108"/>
      <c r="G8" s="108"/>
      <c r="H8" s="108"/>
      <c r="I8" s="108"/>
      <c r="J8" s="108"/>
      <c r="K8" s="109"/>
    </row>
    <row r="9" spans="1:12" ht="11.25" customHeight="1" x14ac:dyDescent="0.2">
      <c r="A9" s="110" t="s">
        <v>9</v>
      </c>
      <c r="B9" s="112" t="str">
        <f>'[1]Plan de Accion 2018'!$J$67</f>
        <v>(No. Actividades Ejecutadas / No. Actividades Programadas ) *100</v>
      </c>
      <c r="C9" s="113"/>
      <c r="D9" s="113"/>
      <c r="E9" s="113"/>
      <c r="F9" s="113"/>
      <c r="G9" s="113"/>
      <c r="H9" s="113"/>
      <c r="I9" s="113"/>
      <c r="J9" s="113"/>
      <c r="K9" s="114"/>
    </row>
    <row r="10" spans="1:12" x14ac:dyDescent="0.2">
      <c r="A10" s="111"/>
      <c r="B10" s="115"/>
      <c r="C10" s="116"/>
      <c r="D10" s="116"/>
      <c r="E10" s="116"/>
      <c r="F10" s="116"/>
      <c r="G10" s="116"/>
      <c r="H10" s="116"/>
      <c r="I10" s="116"/>
      <c r="J10" s="116"/>
      <c r="K10" s="117"/>
    </row>
    <row r="11" spans="1:12" x14ac:dyDescent="0.2">
      <c r="A11" s="3" t="s">
        <v>10</v>
      </c>
      <c r="B11" s="4" t="s">
        <v>11</v>
      </c>
      <c r="C11" s="10"/>
      <c r="D11" s="10"/>
      <c r="E11" s="11"/>
      <c r="F11" s="12"/>
      <c r="G11" s="3" t="s">
        <v>12</v>
      </c>
      <c r="H11" s="56">
        <v>1</v>
      </c>
      <c r="I11" s="33"/>
      <c r="J11" s="34"/>
      <c r="K11" s="41"/>
    </row>
    <row r="12" spans="1:12" ht="24" customHeight="1" x14ac:dyDescent="0.2">
      <c r="A12" s="13" t="s">
        <v>13</v>
      </c>
      <c r="B12" s="118" t="str">
        <f>B6</f>
        <v>TALENTO HUMANO</v>
      </c>
      <c r="C12" s="119"/>
      <c r="D12" s="119"/>
      <c r="E12" s="119"/>
      <c r="F12" s="120"/>
      <c r="G12" s="3" t="s">
        <v>14</v>
      </c>
      <c r="H12" s="121" t="str">
        <f>'[1]Plan de Accion 2018'!$C$6</f>
        <v>Mesa Directiva
Oficina Asesora de Comunicaciones</v>
      </c>
      <c r="I12" s="122"/>
      <c r="J12" s="122"/>
      <c r="K12" s="123"/>
    </row>
    <row r="13" spans="1:12" ht="12" customHeight="1" x14ac:dyDescent="0.2">
      <c r="A13" s="13" t="s">
        <v>15</v>
      </c>
      <c r="B13" s="14" t="s">
        <v>16</v>
      </c>
      <c r="C13" s="7"/>
      <c r="D13" s="7"/>
      <c r="E13" s="7"/>
      <c r="F13" s="7"/>
      <c r="G13" s="7"/>
      <c r="H13" s="7"/>
      <c r="I13" s="7"/>
      <c r="J13" s="7"/>
      <c r="K13" s="15"/>
    </row>
    <row r="14" spans="1:12" ht="11.25" customHeight="1" x14ac:dyDescent="0.2">
      <c r="A14" s="124" t="s">
        <v>25</v>
      </c>
      <c r="B14" s="125"/>
      <c r="C14" s="125"/>
      <c r="D14" s="125"/>
      <c r="E14" s="126"/>
      <c r="F14" s="16"/>
      <c r="G14" s="17"/>
      <c r="H14" s="17"/>
      <c r="I14" s="17"/>
      <c r="J14" s="17"/>
      <c r="K14" s="18"/>
      <c r="L14" s="19"/>
    </row>
    <row r="15" spans="1:12" ht="11.25" customHeight="1" x14ac:dyDescent="0.2">
      <c r="A15" s="127"/>
      <c r="B15" s="128"/>
      <c r="C15" s="128"/>
      <c r="D15" s="128"/>
      <c r="E15" s="129"/>
      <c r="F15" s="20"/>
      <c r="G15" s="19"/>
      <c r="H15" s="19"/>
      <c r="I15" s="19"/>
      <c r="J15" s="19"/>
      <c r="K15" s="21"/>
      <c r="L15" s="19"/>
    </row>
    <row r="16" spans="1:12" x14ac:dyDescent="0.2">
      <c r="A16" s="22" t="s">
        <v>17</v>
      </c>
      <c r="B16" s="35" t="s">
        <v>45</v>
      </c>
      <c r="C16" s="36" t="s">
        <v>46</v>
      </c>
      <c r="D16" s="22" t="s">
        <v>18</v>
      </c>
      <c r="E16" s="23" t="s">
        <v>19</v>
      </c>
      <c r="F16" s="20"/>
      <c r="G16" s="19"/>
      <c r="H16" s="19"/>
      <c r="I16" s="19"/>
      <c r="J16" s="19"/>
      <c r="K16" s="21"/>
      <c r="L16" s="19"/>
    </row>
    <row r="17" spans="1:14" x14ac:dyDescent="0.2">
      <c r="A17" s="28">
        <v>43130</v>
      </c>
      <c r="B17" s="24"/>
      <c r="C17" s="24"/>
      <c r="D17" s="43"/>
      <c r="E17" s="25">
        <f>H11</f>
        <v>1</v>
      </c>
      <c r="F17" s="20"/>
      <c r="G17" s="19"/>
      <c r="H17" s="19"/>
      <c r="I17" s="19"/>
      <c r="J17" s="19"/>
      <c r="K17" s="21"/>
      <c r="L17" s="19"/>
    </row>
    <row r="18" spans="1:14" x14ac:dyDescent="0.2">
      <c r="A18" s="28">
        <v>43159</v>
      </c>
      <c r="B18" s="24"/>
      <c r="C18" s="24"/>
      <c r="D18" s="43"/>
      <c r="E18" s="25">
        <f>E17</f>
        <v>1</v>
      </c>
      <c r="F18" s="20"/>
      <c r="G18" s="19"/>
      <c r="H18" s="19"/>
      <c r="I18" s="19"/>
      <c r="J18" s="19"/>
      <c r="K18" s="21"/>
      <c r="L18" s="19"/>
    </row>
    <row r="19" spans="1:14" x14ac:dyDescent="0.2">
      <c r="A19" s="28">
        <v>43190</v>
      </c>
      <c r="B19" s="24"/>
      <c r="C19" s="24"/>
      <c r="D19" s="43"/>
      <c r="E19" s="25">
        <f t="shared" ref="E19:E29" si="0">E18</f>
        <v>1</v>
      </c>
      <c r="F19" s="20"/>
      <c r="G19" s="19"/>
      <c r="H19" s="19"/>
      <c r="I19" s="19"/>
      <c r="J19" s="19"/>
      <c r="K19" s="21"/>
      <c r="L19" s="19"/>
      <c r="M19" s="45"/>
    </row>
    <row r="20" spans="1:14" x14ac:dyDescent="0.2">
      <c r="A20" s="28">
        <v>43220</v>
      </c>
      <c r="B20" s="24"/>
      <c r="C20" s="24"/>
      <c r="D20" s="43"/>
      <c r="E20" s="25">
        <f t="shared" si="0"/>
        <v>1</v>
      </c>
      <c r="F20" s="20"/>
      <c r="G20" s="19"/>
      <c r="H20" s="19"/>
      <c r="I20" s="19"/>
      <c r="J20" s="19"/>
      <c r="K20" s="21"/>
      <c r="L20" s="19"/>
    </row>
    <row r="21" spans="1:14" x14ac:dyDescent="0.2">
      <c r="A21" s="28">
        <v>43251</v>
      </c>
      <c r="B21" s="24"/>
      <c r="C21" s="24"/>
      <c r="D21" s="43"/>
      <c r="E21" s="25">
        <f t="shared" si="0"/>
        <v>1</v>
      </c>
      <c r="F21" s="20"/>
      <c r="G21" s="19"/>
      <c r="H21" s="19"/>
      <c r="I21" s="19"/>
      <c r="J21" s="19"/>
      <c r="K21" s="21"/>
      <c r="L21" s="19"/>
    </row>
    <row r="22" spans="1:14" x14ac:dyDescent="0.2">
      <c r="A22" s="28">
        <v>43281</v>
      </c>
      <c r="B22" s="24">
        <v>8</v>
      </c>
      <c r="C22" s="24">
        <v>16</v>
      </c>
      <c r="D22" s="43">
        <f t="shared" ref="D22" si="1">IF(ISBLANK(C22),0,B22/C22)</f>
        <v>0.5</v>
      </c>
      <c r="E22" s="25">
        <f t="shared" si="0"/>
        <v>1</v>
      </c>
      <c r="F22" s="20"/>
      <c r="G22" s="19"/>
      <c r="H22" s="19"/>
      <c r="I22" s="19"/>
      <c r="J22" s="19"/>
      <c r="K22" s="21"/>
      <c r="L22" s="19"/>
    </row>
    <row r="23" spans="1:14" x14ac:dyDescent="0.2">
      <c r="A23" s="28">
        <v>43312</v>
      </c>
      <c r="B23" s="24"/>
      <c r="C23" s="24"/>
      <c r="D23" s="43"/>
      <c r="E23" s="25">
        <f t="shared" si="0"/>
        <v>1</v>
      </c>
      <c r="F23" s="20"/>
      <c r="G23" s="19"/>
      <c r="H23" s="19"/>
      <c r="I23" s="19"/>
      <c r="J23" s="19"/>
      <c r="K23" s="21"/>
      <c r="L23" s="19"/>
    </row>
    <row r="24" spans="1:14" x14ac:dyDescent="0.2">
      <c r="A24" s="28">
        <v>43343</v>
      </c>
      <c r="B24" s="24"/>
      <c r="C24" s="24"/>
      <c r="D24" s="43"/>
      <c r="E24" s="25">
        <f t="shared" si="0"/>
        <v>1</v>
      </c>
      <c r="F24" s="20"/>
      <c r="G24" s="19"/>
      <c r="H24" s="19"/>
      <c r="I24" s="19"/>
      <c r="J24" s="19"/>
      <c r="K24" s="21"/>
      <c r="L24" s="19"/>
    </row>
    <row r="25" spans="1:14" x14ac:dyDescent="0.2">
      <c r="A25" s="28">
        <v>43373</v>
      </c>
      <c r="B25" s="24"/>
      <c r="C25" s="24"/>
      <c r="D25" s="43"/>
      <c r="E25" s="25">
        <f t="shared" si="0"/>
        <v>1</v>
      </c>
      <c r="F25" s="20"/>
      <c r="G25" s="19"/>
      <c r="H25" s="19"/>
      <c r="I25" s="19"/>
      <c r="J25" s="19"/>
      <c r="K25" s="21"/>
      <c r="L25" s="19"/>
    </row>
    <row r="26" spans="1:14" x14ac:dyDescent="0.2">
      <c r="A26" s="28">
        <v>43404</v>
      </c>
      <c r="B26" s="24"/>
      <c r="C26" s="24"/>
      <c r="D26" s="43"/>
      <c r="E26" s="25">
        <f t="shared" si="0"/>
        <v>1</v>
      </c>
      <c r="F26" s="20"/>
      <c r="G26" s="19"/>
      <c r="H26" s="19"/>
      <c r="I26" s="19"/>
      <c r="J26" s="19"/>
      <c r="K26" s="21"/>
      <c r="L26" s="19"/>
    </row>
    <row r="27" spans="1:14" x14ac:dyDescent="0.2">
      <c r="A27" s="28">
        <v>43434</v>
      </c>
      <c r="B27" s="24"/>
      <c r="C27" s="24"/>
      <c r="D27" s="43"/>
      <c r="E27" s="25">
        <f t="shared" si="0"/>
        <v>1</v>
      </c>
      <c r="F27" s="20"/>
      <c r="G27" s="19"/>
      <c r="H27" s="19"/>
      <c r="I27" s="19"/>
      <c r="J27" s="19"/>
      <c r="K27" s="21"/>
      <c r="L27" s="19"/>
    </row>
    <row r="28" spans="1:14" x14ac:dyDescent="0.2">
      <c r="A28" s="28">
        <v>43465</v>
      </c>
      <c r="B28" s="24">
        <v>8</v>
      </c>
      <c r="C28" s="24"/>
      <c r="D28" s="43"/>
      <c r="E28" s="25">
        <f t="shared" si="0"/>
        <v>1</v>
      </c>
      <c r="F28" s="20"/>
      <c r="G28" s="19"/>
      <c r="H28" s="19"/>
      <c r="I28" s="19"/>
      <c r="J28" s="19"/>
      <c r="K28" s="21"/>
      <c r="L28" s="19"/>
    </row>
    <row r="29" spans="1:14" ht="11.25" customHeight="1" x14ac:dyDescent="0.2">
      <c r="A29" s="22" t="s">
        <v>20</v>
      </c>
      <c r="B29" s="30">
        <f>SUM(B17:B28)</f>
        <v>16</v>
      </c>
      <c r="C29" s="30">
        <f>SUM(C17:C28)</f>
        <v>16</v>
      </c>
      <c r="D29" s="43">
        <f>IF(B29/C29&gt;1,1,B29/C29)</f>
        <v>1</v>
      </c>
      <c r="E29" s="31">
        <f t="shared" si="0"/>
        <v>1</v>
      </c>
      <c r="F29" s="20"/>
      <c r="G29" s="19"/>
      <c r="H29" s="19"/>
      <c r="I29" s="19"/>
      <c r="J29" s="19"/>
      <c r="K29" s="21"/>
    </row>
    <row r="30" spans="1:14" ht="11.25" customHeight="1" x14ac:dyDescent="0.2">
      <c r="A30" s="32" t="s">
        <v>29</v>
      </c>
      <c r="B30" s="130" t="s">
        <v>31</v>
      </c>
      <c r="C30" s="131"/>
      <c r="D30" s="39" t="s">
        <v>36</v>
      </c>
      <c r="E30" s="37" t="s">
        <v>30</v>
      </c>
      <c r="F30" s="19"/>
      <c r="G30" s="19"/>
      <c r="H30" s="19"/>
      <c r="I30" s="19"/>
      <c r="J30" s="19"/>
      <c r="K30" s="21"/>
    </row>
    <row r="31" spans="1:14" ht="11.25" customHeight="1" x14ac:dyDescent="0.2">
      <c r="A31" s="29" t="s">
        <v>32</v>
      </c>
      <c r="B31" s="132" t="s">
        <v>34</v>
      </c>
      <c r="C31" s="133"/>
      <c r="D31" s="40" t="s">
        <v>33</v>
      </c>
      <c r="E31" s="38" t="s">
        <v>35</v>
      </c>
      <c r="F31" s="57"/>
      <c r="G31" s="57"/>
      <c r="H31" s="57"/>
      <c r="I31" s="57"/>
      <c r="J31" s="57"/>
      <c r="K31" s="26"/>
      <c r="M31" s="44"/>
    </row>
    <row r="32" spans="1:14" x14ac:dyDescent="0.2">
      <c r="A32" s="94" t="s">
        <v>21</v>
      </c>
      <c r="B32" s="95"/>
      <c r="C32" s="95"/>
      <c r="D32" s="95"/>
      <c r="E32" s="95"/>
      <c r="F32" s="96"/>
      <c r="G32" s="97"/>
      <c r="H32" s="98" t="s">
        <v>22</v>
      </c>
      <c r="I32" s="99"/>
      <c r="J32" s="99"/>
      <c r="K32" s="100"/>
      <c r="M32" s="44"/>
      <c r="N32" s="45"/>
    </row>
    <row r="33" spans="1:11" ht="36" customHeight="1" x14ac:dyDescent="0.2">
      <c r="A33" s="47">
        <f>A17</f>
        <v>43130</v>
      </c>
      <c r="B33" s="167"/>
      <c r="C33" s="167"/>
      <c r="D33" s="167"/>
      <c r="E33" s="167"/>
      <c r="F33" s="167"/>
      <c r="G33" s="168"/>
      <c r="H33" s="136"/>
      <c r="I33" s="137"/>
      <c r="J33" s="137"/>
      <c r="K33" s="138"/>
    </row>
    <row r="34" spans="1:11" ht="36" customHeight="1" x14ac:dyDescent="0.2">
      <c r="A34" s="139"/>
      <c r="B34" s="140"/>
      <c r="C34" s="140"/>
      <c r="D34" s="140"/>
      <c r="E34" s="140"/>
      <c r="F34" s="140"/>
      <c r="G34" s="141"/>
      <c r="H34" s="142"/>
      <c r="I34" s="143"/>
      <c r="J34" s="143"/>
      <c r="K34" s="144"/>
    </row>
    <row r="35" spans="1:11" ht="36" customHeight="1" x14ac:dyDescent="0.2">
      <c r="A35" s="46">
        <f>A18</f>
        <v>43159</v>
      </c>
      <c r="B35" s="140"/>
      <c r="C35" s="151"/>
      <c r="D35" s="151"/>
      <c r="E35" s="151"/>
      <c r="F35" s="151"/>
      <c r="G35" s="152"/>
      <c r="H35" s="142"/>
      <c r="I35" s="143"/>
      <c r="J35" s="143"/>
      <c r="K35" s="144"/>
    </row>
    <row r="36" spans="1:11" ht="36" customHeight="1" x14ac:dyDescent="0.2">
      <c r="A36" s="139"/>
      <c r="B36" s="140"/>
      <c r="C36" s="140"/>
      <c r="D36" s="140"/>
      <c r="E36" s="140"/>
      <c r="F36" s="140"/>
      <c r="G36" s="141"/>
      <c r="H36" s="142"/>
      <c r="I36" s="143"/>
      <c r="J36" s="143"/>
      <c r="K36" s="144"/>
    </row>
    <row r="37" spans="1:11" ht="36" customHeight="1" x14ac:dyDescent="0.2">
      <c r="A37" s="46">
        <f>A19</f>
        <v>43190</v>
      </c>
      <c r="B37" s="153" t="s">
        <v>47</v>
      </c>
      <c r="C37" s="165"/>
      <c r="D37" s="165"/>
      <c r="E37" s="165"/>
      <c r="F37" s="165"/>
      <c r="G37" s="166"/>
      <c r="H37" s="142"/>
      <c r="I37" s="143"/>
      <c r="J37" s="143"/>
      <c r="K37" s="144"/>
    </row>
    <row r="38" spans="1:11" ht="36" customHeight="1" x14ac:dyDescent="0.2">
      <c r="A38" s="139"/>
      <c r="B38" s="140"/>
      <c r="C38" s="140"/>
      <c r="D38" s="140"/>
      <c r="E38" s="140"/>
      <c r="F38" s="140"/>
      <c r="G38" s="141"/>
      <c r="H38" s="142"/>
      <c r="I38" s="143"/>
      <c r="J38" s="143"/>
      <c r="K38" s="144"/>
    </row>
    <row r="39" spans="1:11" ht="36" customHeight="1" x14ac:dyDescent="0.2">
      <c r="A39" s="46">
        <f>A20</f>
        <v>43220</v>
      </c>
      <c r="B39" s="145" t="s">
        <v>60</v>
      </c>
      <c r="C39" s="149"/>
      <c r="D39" s="149"/>
      <c r="E39" s="149"/>
      <c r="F39" s="149"/>
      <c r="G39" s="150"/>
      <c r="H39" s="142"/>
      <c r="I39" s="143"/>
      <c r="J39" s="143"/>
      <c r="K39" s="144"/>
    </row>
    <row r="40" spans="1:11" ht="36" customHeight="1" x14ac:dyDescent="0.2">
      <c r="A40" s="139"/>
      <c r="B40" s="140"/>
      <c r="C40" s="140"/>
      <c r="D40" s="140"/>
      <c r="E40" s="140"/>
      <c r="F40" s="140"/>
      <c r="G40" s="141"/>
      <c r="H40" s="142"/>
      <c r="I40" s="143"/>
      <c r="J40" s="143"/>
      <c r="K40" s="144"/>
    </row>
    <row r="41" spans="1:11" ht="36" customHeight="1" x14ac:dyDescent="0.2">
      <c r="A41" s="46">
        <f>A21</f>
        <v>43251</v>
      </c>
      <c r="B41" s="148"/>
      <c r="C41" s="149"/>
      <c r="D41" s="149"/>
      <c r="E41" s="149"/>
      <c r="F41" s="149"/>
      <c r="G41" s="150"/>
      <c r="H41" s="142"/>
      <c r="I41" s="143"/>
      <c r="J41" s="143"/>
      <c r="K41" s="144"/>
    </row>
    <row r="42" spans="1:11" ht="36" customHeight="1" x14ac:dyDescent="0.2">
      <c r="A42" s="139"/>
      <c r="B42" s="140"/>
      <c r="C42" s="140"/>
      <c r="D42" s="140"/>
      <c r="E42" s="140"/>
      <c r="F42" s="140"/>
      <c r="G42" s="141"/>
      <c r="H42" s="142"/>
      <c r="I42" s="143"/>
      <c r="J42" s="143"/>
      <c r="K42" s="144"/>
    </row>
    <row r="43" spans="1:11" ht="210" customHeight="1" x14ac:dyDescent="0.2">
      <c r="A43" s="46">
        <f>A22</f>
        <v>43281</v>
      </c>
      <c r="B43" s="153" t="s">
        <v>65</v>
      </c>
      <c r="C43" s="165"/>
      <c r="D43" s="165"/>
      <c r="E43" s="165"/>
      <c r="F43" s="165"/>
      <c r="G43" s="166"/>
      <c r="H43" s="142"/>
      <c r="I43" s="143"/>
      <c r="J43" s="143"/>
      <c r="K43" s="144"/>
    </row>
    <row r="44" spans="1:11" ht="36" customHeight="1" x14ac:dyDescent="0.2">
      <c r="A44" s="139"/>
      <c r="B44" s="140"/>
      <c r="C44" s="140"/>
      <c r="D44" s="140"/>
      <c r="E44" s="140"/>
      <c r="F44" s="140"/>
      <c r="G44" s="141"/>
      <c r="H44" s="142"/>
      <c r="I44" s="143"/>
      <c r="J44" s="143"/>
      <c r="K44" s="144"/>
    </row>
    <row r="45" spans="1:11" ht="36" customHeight="1" x14ac:dyDescent="0.2">
      <c r="A45" s="46">
        <f>A23</f>
        <v>43312</v>
      </c>
      <c r="B45" s="140"/>
      <c r="C45" s="151"/>
      <c r="D45" s="151"/>
      <c r="E45" s="151"/>
      <c r="F45" s="151"/>
      <c r="G45" s="152"/>
      <c r="H45" s="142"/>
      <c r="I45" s="143"/>
      <c r="J45" s="143"/>
      <c r="K45" s="144"/>
    </row>
    <row r="46" spans="1:11" ht="36" customHeight="1" x14ac:dyDescent="0.2">
      <c r="A46" s="139"/>
      <c r="B46" s="140"/>
      <c r="C46" s="140"/>
      <c r="D46" s="140"/>
      <c r="E46" s="140"/>
      <c r="F46" s="140"/>
      <c r="G46" s="141"/>
      <c r="H46" s="142"/>
      <c r="I46" s="143"/>
      <c r="J46" s="143"/>
      <c r="K46" s="144"/>
    </row>
    <row r="47" spans="1:11" ht="36" customHeight="1" x14ac:dyDescent="0.2">
      <c r="A47" s="46">
        <f>A24</f>
        <v>43343</v>
      </c>
      <c r="B47" s="140"/>
      <c r="C47" s="151"/>
      <c r="D47" s="151"/>
      <c r="E47" s="151"/>
      <c r="F47" s="151"/>
      <c r="G47" s="152"/>
      <c r="H47" s="142"/>
      <c r="I47" s="143"/>
      <c r="J47" s="143"/>
      <c r="K47" s="144"/>
    </row>
    <row r="48" spans="1:11" ht="36" customHeight="1" x14ac:dyDescent="0.2">
      <c r="A48" s="139"/>
      <c r="B48" s="140"/>
      <c r="C48" s="140"/>
      <c r="D48" s="140"/>
      <c r="E48" s="140"/>
      <c r="F48" s="140"/>
      <c r="G48" s="141"/>
      <c r="H48" s="142"/>
      <c r="I48" s="143"/>
      <c r="J48" s="143"/>
      <c r="K48" s="144"/>
    </row>
    <row r="49" spans="1:11" ht="36" customHeight="1" x14ac:dyDescent="0.2">
      <c r="A49" s="46">
        <f>A25</f>
        <v>43373</v>
      </c>
      <c r="B49" s="140"/>
      <c r="C49" s="151"/>
      <c r="D49" s="151"/>
      <c r="E49" s="151"/>
      <c r="F49" s="151"/>
      <c r="G49" s="152"/>
      <c r="H49" s="142"/>
      <c r="I49" s="143"/>
      <c r="J49" s="143"/>
      <c r="K49" s="144"/>
    </row>
    <row r="50" spans="1:11" ht="36" customHeight="1" x14ac:dyDescent="0.2">
      <c r="A50" s="139"/>
      <c r="B50" s="140"/>
      <c r="C50" s="140"/>
      <c r="D50" s="140"/>
      <c r="E50" s="140"/>
      <c r="F50" s="140"/>
      <c r="G50" s="141"/>
      <c r="H50" s="142"/>
      <c r="I50" s="143"/>
      <c r="J50" s="143"/>
      <c r="K50" s="144"/>
    </row>
    <row r="51" spans="1:11" ht="36" customHeight="1" x14ac:dyDescent="0.2">
      <c r="A51" s="46">
        <f>A26</f>
        <v>43404</v>
      </c>
      <c r="B51" s="140"/>
      <c r="C51" s="151"/>
      <c r="D51" s="151"/>
      <c r="E51" s="151"/>
      <c r="F51" s="151"/>
      <c r="G51" s="152"/>
      <c r="H51" s="142"/>
      <c r="I51" s="143"/>
      <c r="J51" s="143"/>
      <c r="K51" s="144"/>
    </row>
    <row r="52" spans="1:11" ht="36" customHeight="1" x14ac:dyDescent="0.2">
      <c r="A52" s="139"/>
      <c r="B52" s="140"/>
      <c r="C52" s="140"/>
      <c r="D52" s="140"/>
      <c r="E52" s="140"/>
      <c r="F52" s="140"/>
      <c r="G52" s="141"/>
      <c r="H52" s="142"/>
      <c r="I52" s="143"/>
      <c r="J52" s="143"/>
      <c r="K52" s="144"/>
    </row>
    <row r="53" spans="1:11" ht="36" customHeight="1" x14ac:dyDescent="0.2">
      <c r="A53" s="46">
        <f>A27</f>
        <v>43434</v>
      </c>
      <c r="B53" s="140"/>
      <c r="C53" s="151"/>
      <c r="D53" s="151"/>
      <c r="E53" s="151"/>
      <c r="F53" s="151"/>
      <c r="G53" s="152"/>
      <c r="H53" s="156"/>
      <c r="I53" s="157"/>
      <c r="J53" s="157"/>
      <c r="K53" s="158"/>
    </row>
    <row r="54" spans="1:11" ht="36" customHeight="1" x14ac:dyDescent="0.2">
      <c r="A54" s="139"/>
      <c r="B54" s="140"/>
      <c r="C54" s="140"/>
      <c r="D54" s="140"/>
      <c r="E54" s="140"/>
      <c r="F54" s="140"/>
      <c r="G54" s="141"/>
      <c r="H54" s="142"/>
      <c r="I54" s="143"/>
      <c r="J54" s="143"/>
      <c r="K54" s="144"/>
    </row>
    <row r="55" spans="1:11" ht="36" customHeight="1" x14ac:dyDescent="0.2">
      <c r="A55" s="46">
        <f>A28</f>
        <v>43465</v>
      </c>
      <c r="B55" s="140"/>
      <c r="C55" s="151"/>
      <c r="D55" s="151"/>
      <c r="E55" s="151"/>
      <c r="F55" s="151"/>
      <c r="G55" s="152"/>
      <c r="H55" s="142"/>
      <c r="I55" s="143"/>
      <c r="J55" s="143"/>
      <c r="K55" s="144"/>
    </row>
    <row r="56" spans="1:11" ht="36" customHeight="1" x14ac:dyDescent="0.2">
      <c r="A56" s="159"/>
      <c r="B56" s="160"/>
      <c r="C56" s="160"/>
      <c r="D56" s="160"/>
      <c r="E56" s="160"/>
      <c r="F56" s="160"/>
      <c r="G56" s="161"/>
      <c r="H56" s="162"/>
      <c r="I56" s="163"/>
      <c r="J56" s="163"/>
      <c r="K56" s="164"/>
    </row>
    <row r="57" spans="1:11" x14ac:dyDescent="0.2">
      <c r="H57" s="27" t="s">
        <v>27</v>
      </c>
      <c r="I57" s="27"/>
      <c r="J57" s="27"/>
      <c r="K57" s="27"/>
    </row>
    <row r="58" spans="1:11" x14ac:dyDescent="0.2">
      <c r="H58" s="27" t="s">
        <v>23</v>
      </c>
      <c r="I58" s="27"/>
      <c r="J58" s="27"/>
      <c r="K58" s="27"/>
    </row>
    <row r="59" spans="1:11" x14ac:dyDescent="0.2">
      <c r="H59" s="27" t="s">
        <v>24</v>
      </c>
      <c r="I59" s="27"/>
      <c r="J59" s="27"/>
      <c r="K59" s="27"/>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D28">
    <cfRule type="containsBlanks" dxfId="47" priority="6">
      <formula>LEN(TRIM(D17))=0</formula>
    </cfRule>
    <cfRule type="cellIs" dxfId="46" priority="7" operator="lessThan">
      <formula>0.7</formula>
    </cfRule>
    <cfRule type="cellIs" dxfId="45" priority="8" operator="greaterThan">
      <formula>0.9</formula>
    </cfRule>
    <cfRule type="cellIs" dxfId="4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43" priority="1">
      <formula>LEN(TRIM(D29))=0</formula>
    </cfRule>
    <cfRule type="cellIs" dxfId="42" priority="2" operator="lessThan">
      <formula>0.7</formula>
    </cfRule>
    <cfRule type="cellIs" dxfId="41" priority="3" operator="greaterThan">
      <formula>0.9</formula>
    </cfRule>
    <cfRule type="cellIs" dxfId="40" priority="4" operator="between">
      <formula>0.7</formula>
      <formula>0.9</formula>
    </cfRule>
    <cfRule type="colorScale" priority="5">
      <colorScale>
        <cfvo type="percent" val="0.69"/>
        <cfvo type="percent" val="0.7"/>
        <cfvo type="percent" val="0.9"/>
        <color rgb="FFF8696B"/>
        <color rgb="FFFFEB84"/>
        <color rgb="FF63BE7B"/>
      </colorScale>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6" r:id="rId3" name="Option Button 6">
              <controlPr defaultSize="0" autoFill="0" autoLine="0" autoPict="0">
                <anchor moveWithCells="1">
                  <from>
                    <xdr:col>1</xdr:col>
                    <xdr:colOff>428625</xdr:colOff>
                    <xdr:row>11</xdr:row>
                    <xdr:rowOff>247650</xdr:rowOff>
                  </from>
                  <to>
                    <xdr:col>2</xdr:col>
                    <xdr:colOff>285750</xdr:colOff>
                    <xdr:row>13</xdr:row>
                    <xdr:rowOff>47625</xdr:rowOff>
                  </to>
                </anchor>
              </controlPr>
            </control>
          </mc:Choice>
        </mc:AlternateContent>
        <mc:AlternateContent xmlns:mc="http://schemas.openxmlformats.org/markup-compatibility/2006">
          <mc:Choice Requires="x14">
            <control shapeId="20487" r:id="rId4" name="Option Button 7">
              <controlPr defaultSize="0" autoFill="0" autoLine="0" autoPict="0">
                <anchor moveWithCells="1">
                  <from>
                    <xdr:col>3</xdr:col>
                    <xdr:colOff>228600</xdr:colOff>
                    <xdr:row>11</xdr:row>
                    <xdr:rowOff>247650</xdr:rowOff>
                  </from>
                  <to>
                    <xdr:col>3</xdr:col>
                    <xdr:colOff>533400</xdr:colOff>
                    <xdr:row>13</xdr:row>
                    <xdr:rowOff>47625</xdr:rowOff>
                  </to>
                </anchor>
              </controlPr>
            </control>
          </mc:Choice>
        </mc:AlternateContent>
        <mc:AlternateContent xmlns:mc="http://schemas.openxmlformats.org/markup-compatibility/2006">
          <mc:Choice Requires="x14">
            <control shapeId="20488" r:id="rId5" name="Option Button 8">
              <controlPr defaultSize="0" autoFill="0" autoLine="0" autoPict="0">
                <anchor moveWithCells="1">
                  <from>
                    <xdr:col>4</xdr:col>
                    <xdr:colOff>219075</xdr:colOff>
                    <xdr:row>11</xdr:row>
                    <xdr:rowOff>247650</xdr:rowOff>
                  </from>
                  <to>
                    <xdr:col>4</xdr:col>
                    <xdr:colOff>523875</xdr:colOff>
                    <xdr:row>13</xdr:row>
                    <xdr:rowOff>47625</xdr:rowOff>
                  </to>
                </anchor>
              </controlPr>
            </control>
          </mc:Choice>
        </mc:AlternateContent>
        <mc:AlternateContent xmlns:mc="http://schemas.openxmlformats.org/markup-compatibility/2006">
          <mc:Choice Requires="x14">
            <control shapeId="20489" r:id="rId6" name="Option Button 9">
              <controlPr defaultSize="0" autoFill="0" autoLine="0" autoPict="0">
                <anchor moveWithCells="1">
                  <from>
                    <xdr:col>5</xdr:col>
                    <xdr:colOff>323850</xdr:colOff>
                    <xdr:row>11</xdr:row>
                    <xdr:rowOff>247650</xdr:rowOff>
                  </from>
                  <to>
                    <xdr:col>5</xdr:col>
                    <xdr:colOff>628650</xdr:colOff>
                    <xdr:row>13</xdr:row>
                    <xdr:rowOff>47625</xdr:rowOff>
                  </to>
                </anchor>
              </controlPr>
            </control>
          </mc:Choice>
        </mc:AlternateContent>
        <mc:AlternateContent xmlns:mc="http://schemas.openxmlformats.org/markup-compatibility/2006">
          <mc:Choice Requires="x14">
            <control shapeId="20490" r:id="rId7" name="Option Button 10">
              <controlPr defaultSize="0" autoFill="0" autoLine="0" autoPict="0">
                <anchor moveWithCells="1">
                  <from>
                    <xdr:col>6</xdr:col>
                    <xdr:colOff>0</xdr:colOff>
                    <xdr:row>11</xdr:row>
                    <xdr:rowOff>247650</xdr:rowOff>
                  </from>
                  <to>
                    <xdr:col>6</xdr:col>
                    <xdr:colOff>304800</xdr:colOff>
                    <xdr:row>13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7" workbookViewId="0">
      <selection activeCell="D30" sqref="D30"/>
    </sheetView>
  </sheetViews>
  <sheetFormatPr baseColWidth="10" defaultRowHeight="11.25" x14ac:dyDescent="0.2"/>
  <cols>
    <col min="1" max="1" width="20.7109375" style="1" customWidth="1"/>
    <col min="2" max="2" width="6.7109375" style="1" customWidth="1"/>
    <col min="3" max="3" width="5.7109375" style="1" customWidth="1"/>
    <col min="4" max="4" width="11.42578125" style="1" bestFit="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76"/>
      <c r="B1" s="79" t="s">
        <v>28</v>
      </c>
      <c r="C1" s="80"/>
      <c r="D1" s="80"/>
      <c r="E1" s="80"/>
      <c r="F1" s="80"/>
      <c r="G1" s="80"/>
      <c r="H1" s="81"/>
      <c r="I1" s="82" t="s">
        <v>26</v>
      </c>
      <c r="J1" s="83"/>
      <c r="K1" s="84"/>
    </row>
    <row r="2" spans="1:12" ht="24" customHeight="1" x14ac:dyDescent="0.2">
      <c r="A2" s="77"/>
      <c r="B2" s="85" t="s">
        <v>0</v>
      </c>
      <c r="C2" s="86"/>
      <c r="D2" s="86"/>
      <c r="E2" s="86"/>
      <c r="F2" s="86"/>
      <c r="G2" s="86"/>
      <c r="H2" s="87"/>
      <c r="I2" s="91" t="s">
        <v>37</v>
      </c>
      <c r="J2" s="92"/>
      <c r="K2" s="93"/>
    </row>
    <row r="3" spans="1:12" ht="24" customHeight="1" x14ac:dyDescent="0.2">
      <c r="A3" s="78"/>
      <c r="B3" s="88"/>
      <c r="C3" s="89"/>
      <c r="D3" s="89"/>
      <c r="E3" s="89"/>
      <c r="F3" s="89"/>
      <c r="G3" s="89"/>
      <c r="H3" s="90"/>
      <c r="I3" s="91" t="s">
        <v>38</v>
      </c>
      <c r="J3" s="92"/>
      <c r="K3" s="93"/>
    </row>
    <row r="5" spans="1:12" ht="50.1" customHeight="1" x14ac:dyDescent="0.2">
      <c r="A5" s="2" t="s">
        <v>39</v>
      </c>
      <c r="B5" s="98" t="s">
        <v>1</v>
      </c>
      <c r="C5" s="100"/>
      <c r="D5" s="101" t="s">
        <v>61</v>
      </c>
      <c r="E5" s="102"/>
      <c r="F5" s="103"/>
      <c r="G5" s="3" t="s">
        <v>2</v>
      </c>
      <c r="H5" s="104" t="str">
        <f>'[1]Plan de Accion 2018'!$A$58</f>
        <v>5. SOSTENIBILIDAD DEL SISTEMA INTEGRADO DE GESTIÓN.</v>
      </c>
      <c r="I5" s="105"/>
      <c r="J5" s="105"/>
      <c r="K5" s="106"/>
    </row>
    <row r="6" spans="1:12" x14ac:dyDescent="0.2">
      <c r="A6" s="3" t="s">
        <v>3</v>
      </c>
      <c r="B6" s="48" t="s">
        <v>40</v>
      </c>
      <c r="C6" s="49"/>
      <c r="D6" s="49"/>
      <c r="E6" s="50"/>
      <c r="F6" s="50"/>
      <c r="G6" s="49"/>
      <c r="H6" s="50"/>
      <c r="I6" s="50"/>
      <c r="J6" s="50"/>
      <c r="K6" s="51"/>
    </row>
    <row r="7" spans="1:12" x14ac:dyDescent="0.2">
      <c r="A7" s="5" t="s">
        <v>4</v>
      </c>
      <c r="B7" s="53" t="s">
        <v>48</v>
      </c>
      <c r="C7" s="54"/>
      <c r="D7" s="54"/>
      <c r="E7" s="54"/>
      <c r="F7" s="55"/>
      <c r="G7" s="3" t="s">
        <v>5</v>
      </c>
      <c r="H7" s="6" t="s">
        <v>6</v>
      </c>
      <c r="I7" s="7"/>
      <c r="J7" s="8" t="s">
        <v>7</v>
      </c>
      <c r="K7" s="52">
        <v>59</v>
      </c>
    </row>
    <row r="8" spans="1:12" ht="21" customHeight="1" x14ac:dyDescent="0.2">
      <c r="A8" s="5" t="s">
        <v>8</v>
      </c>
      <c r="B8" s="179" t="str">
        <f>'[1]Plan de Accion 2018'!$G$68</f>
        <v xml:space="preserve">Informes sobre la Variación en No de días perdidos  por accidentes laborales de la vigencia Actual respecto a la vigencia anterior. </v>
      </c>
      <c r="C8" s="180"/>
      <c r="D8" s="180"/>
      <c r="E8" s="180"/>
      <c r="F8" s="180"/>
      <c r="G8" s="180"/>
      <c r="H8" s="180"/>
      <c r="I8" s="180"/>
      <c r="J8" s="180"/>
      <c r="K8" s="181"/>
    </row>
    <row r="9" spans="1:12" ht="11.25" customHeight="1" x14ac:dyDescent="0.2">
      <c r="A9" s="110" t="s">
        <v>9</v>
      </c>
      <c r="B9" s="112" t="str">
        <f>'[1]Plan de Accion 2018'!$J$68</f>
        <v>'(No. Dias perdidos por Accidente de Trabajo 2017 / No. Dias perdidos por Accidente de Trabajo  2018) *100</v>
      </c>
      <c r="C9" s="113"/>
      <c r="D9" s="113"/>
      <c r="E9" s="113"/>
      <c r="F9" s="113"/>
      <c r="G9" s="113"/>
      <c r="H9" s="113"/>
      <c r="I9" s="113"/>
      <c r="J9" s="113"/>
      <c r="K9" s="114"/>
    </row>
    <row r="10" spans="1:12" x14ac:dyDescent="0.2">
      <c r="A10" s="111"/>
      <c r="B10" s="115"/>
      <c r="C10" s="116"/>
      <c r="D10" s="116"/>
      <c r="E10" s="116"/>
      <c r="F10" s="116"/>
      <c r="G10" s="116"/>
      <c r="H10" s="116"/>
      <c r="I10" s="116"/>
      <c r="J10" s="116"/>
      <c r="K10" s="117"/>
    </row>
    <row r="11" spans="1:12" x14ac:dyDescent="0.2">
      <c r="A11" s="3" t="s">
        <v>10</v>
      </c>
      <c r="B11" s="4" t="s">
        <v>11</v>
      </c>
      <c r="C11" s="10"/>
      <c r="D11" s="10"/>
      <c r="E11" s="11"/>
      <c r="F11" s="12"/>
      <c r="G11" s="3" t="s">
        <v>12</v>
      </c>
      <c r="H11" s="56">
        <v>-0.1</v>
      </c>
      <c r="I11" s="33"/>
      <c r="J11" s="34"/>
      <c r="K11" s="41"/>
    </row>
    <row r="12" spans="1:12" ht="24" customHeight="1" x14ac:dyDescent="0.2">
      <c r="A12" s="13" t="s">
        <v>13</v>
      </c>
      <c r="B12" s="118" t="str">
        <f>B6</f>
        <v>TALENTO HUMANO</v>
      </c>
      <c r="C12" s="119"/>
      <c r="D12" s="119"/>
      <c r="E12" s="119"/>
      <c r="F12" s="120"/>
      <c r="G12" s="3" t="s">
        <v>14</v>
      </c>
      <c r="H12" s="121" t="s">
        <v>49</v>
      </c>
      <c r="I12" s="122"/>
      <c r="J12" s="122"/>
      <c r="K12" s="123"/>
    </row>
    <row r="13" spans="1:12" ht="12" customHeight="1" x14ac:dyDescent="0.2">
      <c r="A13" s="13" t="s">
        <v>15</v>
      </c>
      <c r="B13" s="14" t="s">
        <v>16</v>
      </c>
      <c r="C13" s="7"/>
      <c r="D13" s="7"/>
      <c r="E13" s="7"/>
      <c r="F13" s="7"/>
      <c r="G13" s="7"/>
      <c r="H13" s="7"/>
      <c r="I13" s="7"/>
      <c r="J13" s="7"/>
      <c r="K13" s="15"/>
    </row>
    <row r="14" spans="1:12" ht="11.25" customHeight="1" x14ac:dyDescent="0.2">
      <c r="A14" s="124" t="s">
        <v>25</v>
      </c>
      <c r="B14" s="125"/>
      <c r="C14" s="125"/>
      <c r="D14" s="125"/>
      <c r="E14" s="126"/>
      <c r="F14" s="16"/>
      <c r="G14" s="17"/>
      <c r="H14" s="17"/>
      <c r="I14" s="17"/>
      <c r="J14" s="17"/>
      <c r="K14" s="18"/>
      <c r="L14" s="19"/>
    </row>
    <row r="15" spans="1:12" ht="11.25" customHeight="1" x14ac:dyDescent="0.2">
      <c r="A15" s="127"/>
      <c r="B15" s="128"/>
      <c r="C15" s="128"/>
      <c r="D15" s="128"/>
      <c r="E15" s="129"/>
      <c r="F15" s="20"/>
      <c r="G15" s="19"/>
      <c r="H15" s="19"/>
      <c r="I15" s="19"/>
      <c r="J15" s="19"/>
      <c r="K15" s="21"/>
      <c r="L15" s="19"/>
    </row>
    <row r="16" spans="1:12" x14ac:dyDescent="0.2">
      <c r="A16" s="22" t="s">
        <v>17</v>
      </c>
      <c r="B16" s="64">
        <v>2018</v>
      </c>
      <c r="C16" s="75">
        <v>2017</v>
      </c>
      <c r="D16" s="22" t="s">
        <v>18</v>
      </c>
      <c r="E16" s="23" t="s">
        <v>19</v>
      </c>
      <c r="F16" s="20"/>
      <c r="G16" s="19"/>
      <c r="H16" s="19"/>
      <c r="I16" s="19"/>
      <c r="J16" s="19"/>
      <c r="K16" s="21"/>
      <c r="L16" s="19"/>
    </row>
    <row r="17" spans="1:14" x14ac:dyDescent="0.2">
      <c r="A17" s="28">
        <v>43130</v>
      </c>
      <c r="B17" s="58">
        <v>14</v>
      </c>
      <c r="C17" s="58">
        <v>5</v>
      </c>
      <c r="D17" s="43">
        <f>IF(ISBLANK(C17),0,C17/B17)</f>
        <v>0.35714285714285715</v>
      </c>
      <c r="E17" s="25">
        <f>H11</f>
        <v>-0.1</v>
      </c>
      <c r="F17" s="20"/>
      <c r="G17" s="19"/>
      <c r="H17" s="19"/>
      <c r="I17" s="19"/>
      <c r="J17" s="19"/>
      <c r="K17" s="21"/>
      <c r="L17" s="65"/>
    </row>
    <row r="18" spans="1:14" x14ac:dyDescent="0.2">
      <c r="A18" s="28">
        <v>43159</v>
      </c>
      <c r="B18" s="58">
        <v>0</v>
      </c>
      <c r="C18" s="58">
        <v>2</v>
      </c>
      <c r="D18" s="43">
        <v>1</v>
      </c>
      <c r="E18" s="25">
        <f>E17</f>
        <v>-0.1</v>
      </c>
      <c r="F18" s="20"/>
      <c r="G18" s="19"/>
      <c r="H18" s="19"/>
      <c r="I18" s="19"/>
      <c r="J18" s="19"/>
      <c r="K18" s="21"/>
      <c r="L18" s="19"/>
    </row>
    <row r="19" spans="1:14" x14ac:dyDescent="0.2">
      <c r="A19" s="28">
        <v>43190</v>
      </c>
      <c r="B19" s="58">
        <v>9</v>
      </c>
      <c r="C19" s="58">
        <v>2</v>
      </c>
      <c r="D19" s="43">
        <f t="shared" ref="D19:D25" si="0">IF(ISBLANK(C19),0,C19/B19)</f>
        <v>0.22222222222222221</v>
      </c>
      <c r="E19" s="25">
        <f t="shared" ref="E19:E29" si="1">E18</f>
        <v>-0.1</v>
      </c>
      <c r="F19" s="20"/>
      <c r="G19" s="19"/>
      <c r="H19" s="19"/>
      <c r="I19" s="19"/>
      <c r="J19" s="19"/>
      <c r="K19" s="21"/>
      <c r="L19" s="19"/>
    </row>
    <row r="20" spans="1:14" x14ac:dyDescent="0.2">
      <c r="A20" s="28">
        <v>43220</v>
      </c>
      <c r="B20" s="59">
        <v>0</v>
      </c>
      <c r="C20" s="60">
        <v>11</v>
      </c>
      <c r="D20" s="43">
        <v>1</v>
      </c>
      <c r="E20" s="25">
        <f t="shared" si="1"/>
        <v>-0.1</v>
      </c>
      <c r="F20" s="20"/>
      <c r="G20" s="19"/>
      <c r="H20" s="19"/>
      <c r="I20" s="19"/>
      <c r="J20" s="19"/>
      <c r="K20" s="21"/>
      <c r="L20" s="19"/>
    </row>
    <row r="21" spans="1:14" x14ac:dyDescent="0.2">
      <c r="A21" s="28">
        <v>43251</v>
      </c>
      <c r="B21" s="59">
        <v>0</v>
      </c>
      <c r="C21" s="60">
        <v>0</v>
      </c>
      <c r="D21" s="43"/>
      <c r="E21" s="25">
        <f t="shared" si="1"/>
        <v>-0.1</v>
      </c>
      <c r="F21" s="20"/>
      <c r="G21" s="19"/>
      <c r="H21" s="19"/>
      <c r="I21" s="19"/>
      <c r="J21" s="19"/>
      <c r="K21" s="21"/>
      <c r="L21" s="19"/>
    </row>
    <row r="22" spans="1:14" x14ac:dyDescent="0.2">
      <c r="A22" s="28">
        <v>43281</v>
      </c>
      <c r="B22" s="59">
        <v>0</v>
      </c>
      <c r="C22" s="60">
        <v>40</v>
      </c>
      <c r="D22" s="43">
        <v>1</v>
      </c>
      <c r="E22" s="25">
        <f t="shared" si="1"/>
        <v>-0.1</v>
      </c>
      <c r="F22" s="20"/>
      <c r="G22" s="19"/>
      <c r="H22" s="19"/>
      <c r="I22" s="19"/>
      <c r="J22" s="19"/>
      <c r="K22" s="21"/>
      <c r="L22" s="19"/>
    </row>
    <row r="23" spans="1:14" x14ac:dyDescent="0.2">
      <c r="A23" s="28">
        <v>43312</v>
      </c>
      <c r="B23" s="24">
        <v>0</v>
      </c>
      <c r="C23" s="24">
        <v>11</v>
      </c>
      <c r="D23" s="43">
        <v>1</v>
      </c>
      <c r="E23" s="25">
        <f t="shared" si="1"/>
        <v>-0.1</v>
      </c>
      <c r="F23" s="20"/>
      <c r="G23" s="19"/>
      <c r="H23" s="19"/>
      <c r="I23" s="19"/>
      <c r="J23" s="19"/>
      <c r="K23" s="21"/>
      <c r="L23" s="19"/>
    </row>
    <row r="24" spans="1:14" x14ac:dyDescent="0.2">
      <c r="A24" s="28">
        <v>43343</v>
      </c>
      <c r="B24" s="24">
        <v>0</v>
      </c>
      <c r="C24" s="24">
        <v>27</v>
      </c>
      <c r="D24" s="43">
        <v>1</v>
      </c>
      <c r="E24" s="25">
        <f t="shared" si="1"/>
        <v>-0.1</v>
      </c>
      <c r="F24" s="20"/>
      <c r="G24" s="19"/>
      <c r="H24" s="19"/>
      <c r="I24" s="19"/>
      <c r="J24" s="19"/>
      <c r="K24" s="21"/>
      <c r="L24" s="19"/>
    </row>
    <row r="25" spans="1:14" x14ac:dyDescent="0.2">
      <c r="A25" s="28">
        <v>43373</v>
      </c>
      <c r="B25" s="24">
        <v>2</v>
      </c>
      <c r="C25" s="24">
        <v>0</v>
      </c>
      <c r="D25" s="43">
        <f t="shared" si="0"/>
        <v>0</v>
      </c>
      <c r="E25" s="25">
        <f t="shared" si="1"/>
        <v>-0.1</v>
      </c>
      <c r="F25" s="20"/>
      <c r="G25" s="19"/>
      <c r="H25" s="19"/>
      <c r="I25" s="19"/>
      <c r="J25" s="19"/>
      <c r="K25" s="21"/>
      <c r="L25" s="19"/>
    </row>
    <row r="26" spans="1:14" x14ac:dyDescent="0.2">
      <c r="A26" s="28">
        <v>43404</v>
      </c>
      <c r="B26" s="24">
        <v>2</v>
      </c>
      <c r="C26" s="24">
        <v>30</v>
      </c>
      <c r="D26" s="43">
        <v>1</v>
      </c>
      <c r="E26" s="25">
        <f t="shared" si="1"/>
        <v>-0.1</v>
      </c>
      <c r="F26" s="20"/>
      <c r="G26" s="19"/>
      <c r="H26" s="19"/>
      <c r="I26" s="19"/>
      <c r="J26" s="19"/>
      <c r="K26" s="21"/>
      <c r="L26" s="19"/>
    </row>
    <row r="27" spans="1:14" x14ac:dyDescent="0.2">
      <c r="A27" s="28">
        <v>43434</v>
      </c>
      <c r="B27" s="24">
        <v>0</v>
      </c>
      <c r="C27" s="24">
        <v>0</v>
      </c>
      <c r="D27" s="43"/>
      <c r="E27" s="25">
        <f t="shared" si="1"/>
        <v>-0.1</v>
      </c>
      <c r="F27" s="20"/>
      <c r="G27" s="19"/>
      <c r="H27" s="19"/>
      <c r="I27" s="19"/>
      <c r="J27" s="19"/>
      <c r="K27" s="21"/>
      <c r="L27" s="19"/>
    </row>
    <row r="28" spans="1:14" x14ac:dyDescent="0.2">
      <c r="A28" s="28">
        <v>43465</v>
      </c>
      <c r="B28" s="24">
        <v>8</v>
      </c>
      <c r="C28" s="24">
        <v>0</v>
      </c>
      <c r="D28" s="43"/>
      <c r="E28" s="25">
        <f t="shared" si="1"/>
        <v>-0.1</v>
      </c>
      <c r="F28" s="20"/>
      <c r="G28" s="19"/>
      <c r="H28" s="19"/>
      <c r="I28" s="19"/>
      <c r="J28" s="19"/>
      <c r="K28" s="21"/>
      <c r="L28" s="19"/>
    </row>
    <row r="29" spans="1:14" ht="11.25" customHeight="1" x14ac:dyDescent="0.2">
      <c r="A29" s="22" t="s">
        <v>20</v>
      </c>
      <c r="B29" s="30">
        <f>SUM(B17:B28)</f>
        <v>35</v>
      </c>
      <c r="C29" s="30">
        <f>SUM(C17:C28)</f>
        <v>128</v>
      </c>
      <c r="D29" s="43">
        <v>1</v>
      </c>
      <c r="E29" s="31">
        <f t="shared" si="1"/>
        <v>-0.1</v>
      </c>
      <c r="F29" s="20"/>
      <c r="G29" s="19"/>
      <c r="H29" s="19"/>
      <c r="I29" s="19"/>
      <c r="J29" s="19"/>
      <c r="K29" s="21"/>
    </row>
    <row r="30" spans="1:14" ht="11.25" customHeight="1" x14ac:dyDescent="0.2">
      <c r="A30" s="32" t="s">
        <v>29</v>
      </c>
      <c r="B30" s="130" t="s">
        <v>31</v>
      </c>
      <c r="C30" s="131"/>
      <c r="D30" s="39" t="s">
        <v>36</v>
      </c>
      <c r="E30" s="37" t="s">
        <v>30</v>
      </c>
      <c r="F30" s="19"/>
      <c r="G30" s="19"/>
      <c r="H30" s="19"/>
      <c r="I30" s="19"/>
      <c r="J30" s="19"/>
      <c r="K30" s="21"/>
    </row>
    <row r="31" spans="1:14" ht="11.25" customHeight="1" x14ac:dyDescent="0.2">
      <c r="A31" s="29" t="s">
        <v>32</v>
      </c>
      <c r="B31" s="132" t="s">
        <v>34</v>
      </c>
      <c r="C31" s="133"/>
      <c r="D31" s="40" t="s">
        <v>33</v>
      </c>
      <c r="E31" s="38" t="s">
        <v>35</v>
      </c>
      <c r="F31" s="57"/>
      <c r="G31" s="57"/>
      <c r="H31" s="57"/>
      <c r="I31" s="57"/>
      <c r="J31" s="57"/>
      <c r="K31" s="26"/>
      <c r="M31" s="44"/>
    </row>
    <row r="32" spans="1:14" x14ac:dyDescent="0.2">
      <c r="A32" s="94" t="s">
        <v>21</v>
      </c>
      <c r="B32" s="95"/>
      <c r="C32" s="95"/>
      <c r="D32" s="95"/>
      <c r="E32" s="95"/>
      <c r="F32" s="96"/>
      <c r="G32" s="97"/>
      <c r="H32" s="98" t="s">
        <v>22</v>
      </c>
      <c r="I32" s="99"/>
      <c r="J32" s="99"/>
      <c r="K32" s="100"/>
      <c r="M32" s="44"/>
      <c r="N32" s="45"/>
    </row>
    <row r="33" spans="1:11" ht="36" customHeight="1" x14ac:dyDescent="0.2">
      <c r="A33" s="46">
        <v>43131</v>
      </c>
      <c r="B33" s="172" t="s">
        <v>66</v>
      </c>
      <c r="C33" s="165"/>
      <c r="D33" s="165"/>
      <c r="E33" s="165"/>
      <c r="F33" s="165"/>
      <c r="G33" s="166"/>
      <c r="H33" s="136"/>
      <c r="I33" s="137"/>
      <c r="J33" s="137"/>
      <c r="K33" s="138"/>
    </row>
    <row r="34" spans="1:11" ht="36" customHeight="1" x14ac:dyDescent="0.2">
      <c r="A34" s="139"/>
      <c r="B34" s="140"/>
      <c r="C34" s="140"/>
      <c r="D34" s="140"/>
      <c r="E34" s="140"/>
      <c r="F34" s="140"/>
      <c r="G34" s="141"/>
      <c r="H34" s="142"/>
      <c r="I34" s="143"/>
      <c r="J34" s="143"/>
      <c r="K34" s="144"/>
    </row>
    <row r="35" spans="1:11" ht="36" customHeight="1" x14ac:dyDescent="0.2">
      <c r="A35" s="46">
        <v>43159</v>
      </c>
      <c r="B35" s="172" t="s">
        <v>67</v>
      </c>
      <c r="C35" s="165"/>
      <c r="D35" s="165"/>
      <c r="E35" s="165"/>
      <c r="F35" s="165"/>
      <c r="G35" s="166"/>
      <c r="H35" s="142"/>
      <c r="I35" s="143"/>
      <c r="J35" s="143"/>
      <c r="K35" s="144"/>
    </row>
    <row r="36" spans="1:11" ht="36" customHeight="1" x14ac:dyDescent="0.2">
      <c r="A36" s="139"/>
      <c r="B36" s="140"/>
      <c r="C36" s="140"/>
      <c r="D36" s="140"/>
      <c r="E36" s="140"/>
      <c r="F36" s="140"/>
      <c r="G36" s="141"/>
      <c r="H36" s="142"/>
      <c r="I36" s="143"/>
      <c r="J36" s="143"/>
      <c r="K36" s="144"/>
    </row>
    <row r="37" spans="1:11" ht="36" customHeight="1" x14ac:dyDescent="0.2">
      <c r="A37" s="46">
        <v>43190</v>
      </c>
      <c r="B37" s="172" t="s">
        <v>68</v>
      </c>
      <c r="C37" s="165"/>
      <c r="D37" s="165"/>
      <c r="E37" s="165"/>
      <c r="F37" s="165"/>
      <c r="G37" s="166"/>
      <c r="H37" s="176" t="s">
        <v>69</v>
      </c>
      <c r="I37" s="177"/>
      <c r="J37" s="177"/>
      <c r="K37" s="178"/>
    </row>
    <row r="38" spans="1:11" ht="36" customHeight="1" x14ac:dyDescent="0.2">
      <c r="A38" s="139"/>
      <c r="B38" s="140"/>
      <c r="C38" s="140"/>
      <c r="D38" s="140"/>
      <c r="E38" s="140"/>
      <c r="F38" s="140"/>
      <c r="G38" s="141"/>
      <c r="H38" s="142"/>
      <c r="I38" s="143"/>
      <c r="J38" s="143"/>
      <c r="K38" s="144"/>
    </row>
    <row r="39" spans="1:11" ht="36" customHeight="1" x14ac:dyDescent="0.2">
      <c r="A39" s="46">
        <v>43220</v>
      </c>
      <c r="B39" s="172" t="s">
        <v>67</v>
      </c>
      <c r="C39" s="165"/>
      <c r="D39" s="165"/>
      <c r="E39" s="165"/>
      <c r="F39" s="165"/>
      <c r="G39" s="166"/>
      <c r="H39" s="142"/>
      <c r="I39" s="143"/>
      <c r="J39" s="143"/>
      <c r="K39" s="144"/>
    </row>
    <row r="40" spans="1:11" ht="36" customHeight="1" x14ac:dyDescent="0.2">
      <c r="A40" s="139"/>
      <c r="B40" s="140"/>
      <c r="C40" s="140"/>
      <c r="D40" s="140"/>
      <c r="E40" s="140"/>
      <c r="F40" s="140"/>
      <c r="G40" s="141"/>
      <c r="H40" s="142"/>
      <c r="I40" s="143"/>
      <c r="J40" s="143"/>
      <c r="K40" s="144"/>
    </row>
    <row r="41" spans="1:11" ht="36" customHeight="1" x14ac:dyDescent="0.2">
      <c r="A41" s="46">
        <v>43251</v>
      </c>
      <c r="B41" s="172" t="s">
        <v>50</v>
      </c>
      <c r="C41" s="165"/>
      <c r="D41" s="165"/>
      <c r="E41" s="165"/>
      <c r="F41" s="165"/>
      <c r="G41" s="166"/>
      <c r="H41" s="142"/>
      <c r="I41" s="143"/>
      <c r="J41" s="143"/>
      <c r="K41" s="144"/>
    </row>
    <row r="42" spans="1:11" ht="36" customHeight="1" x14ac:dyDescent="0.2">
      <c r="A42" s="173"/>
      <c r="B42" s="174"/>
      <c r="C42" s="174"/>
      <c r="D42" s="174"/>
      <c r="E42" s="174"/>
      <c r="F42" s="174"/>
      <c r="G42" s="175"/>
      <c r="H42" s="142"/>
      <c r="I42" s="143"/>
      <c r="J42" s="143"/>
      <c r="K42" s="144"/>
    </row>
    <row r="43" spans="1:11" ht="36" customHeight="1" x14ac:dyDescent="0.2">
      <c r="A43" s="46">
        <v>43281</v>
      </c>
      <c r="B43" s="172" t="s">
        <v>70</v>
      </c>
      <c r="C43" s="165"/>
      <c r="D43" s="165"/>
      <c r="E43" s="165"/>
      <c r="F43" s="165"/>
      <c r="G43" s="166"/>
      <c r="H43" s="142"/>
      <c r="I43" s="143"/>
      <c r="J43" s="143"/>
      <c r="K43" s="144"/>
    </row>
    <row r="44" spans="1:11" ht="36" customHeight="1" x14ac:dyDescent="0.2">
      <c r="A44" s="139"/>
      <c r="B44" s="140"/>
      <c r="C44" s="140"/>
      <c r="D44" s="140"/>
      <c r="E44" s="140"/>
      <c r="F44" s="140"/>
      <c r="G44" s="141"/>
      <c r="H44" s="142"/>
      <c r="I44" s="143"/>
      <c r="J44" s="143"/>
      <c r="K44" s="144"/>
    </row>
    <row r="45" spans="1:11" ht="36" customHeight="1" x14ac:dyDescent="0.2">
      <c r="A45" s="46">
        <v>43312</v>
      </c>
      <c r="B45" s="172" t="s">
        <v>71</v>
      </c>
      <c r="C45" s="165"/>
      <c r="D45" s="165"/>
      <c r="E45" s="165"/>
      <c r="F45" s="165"/>
      <c r="G45" s="166"/>
      <c r="H45" s="142"/>
      <c r="I45" s="143"/>
      <c r="J45" s="143"/>
      <c r="K45" s="144"/>
    </row>
    <row r="46" spans="1:11" ht="36" customHeight="1" x14ac:dyDescent="0.2">
      <c r="A46" s="139"/>
      <c r="B46" s="140"/>
      <c r="C46" s="140"/>
      <c r="D46" s="140"/>
      <c r="E46" s="140"/>
      <c r="F46" s="140"/>
      <c r="G46" s="141"/>
      <c r="H46" s="142"/>
      <c r="I46" s="143"/>
      <c r="J46" s="143"/>
      <c r="K46" s="144"/>
    </row>
    <row r="47" spans="1:11" ht="36" customHeight="1" x14ac:dyDescent="0.2">
      <c r="A47" s="46">
        <f>A24</f>
        <v>43343</v>
      </c>
      <c r="B47" s="172" t="s">
        <v>72</v>
      </c>
      <c r="C47" s="165"/>
      <c r="D47" s="165"/>
      <c r="E47" s="165"/>
      <c r="F47" s="165"/>
      <c r="G47" s="166"/>
      <c r="H47" s="142"/>
      <c r="I47" s="143"/>
      <c r="J47" s="143"/>
      <c r="K47" s="144"/>
    </row>
    <row r="48" spans="1:11" ht="36" customHeight="1" x14ac:dyDescent="0.2">
      <c r="A48" s="139"/>
      <c r="B48" s="140"/>
      <c r="C48" s="140"/>
      <c r="D48" s="140"/>
      <c r="E48" s="140"/>
      <c r="F48" s="140"/>
      <c r="G48" s="141"/>
      <c r="H48" s="142"/>
      <c r="I48" s="143"/>
      <c r="J48" s="143"/>
      <c r="K48" s="144"/>
    </row>
    <row r="49" spans="1:11" ht="36" customHeight="1" x14ac:dyDescent="0.2">
      <c r="A49" s="46">
        <f>A25</f>
        <v>43373</v>
      </c>
      <c r="B49" s="169" t="s">
        <v>75</v>
      </c>
      <c r="C49" s="170"/>
      <c r="D49" s="170"/>
      <c r="E49" s="170"/>
      <c r="F49" s="170"/>
      <c r="G49" s="171"/>
      <c r="H49" s="142"/>
      <c r="I49" s="143"/>
      <c r="J49" s="143"/>
      <c r="K49" s="144"/>
    </row>
    <row r="50" spans="1:11" ht="36" customHeight="1" x14ac:dyDescent="0.2">
      <c r="A50" s="139"/>
      <c r="B50" s="140"/>
      <c r="C50" s="140"/>
      <c r="D50" s="140"/>
      <c r="E50" s="140"/>
      <c r="F50" s="140"/>
      <c r="G50" s="141"/>
      <c r="H50" s="142"/>
      <c r="I50" s="143"/>
      <c r="J50" s="143"/>
      <c r="K50" s="144"/>
    </row>
    <row r="51" spans="1:11" ht="36" customHeight="1" x14ac:dyDescent="0.2">
      <c r="A51" s="46">
        <f>A26</f>
        <v>43404</v>
      </c>
      <c r="B51" s="140"/>
      <c r="C51" s="151"/>
      <c r="D51" s="151"/>
      <c r="E51" s="151"/>
      <c r="F51" s="151"/>
      <c r="G51" s="152"/>
      <c r="H51" s="142"/>
      <c r="I51" s="143"/>
      <c r="J51" s="143"/>
      <c r="K51" s="144"/>
    </row>
    <row r="52" spans="1:11" ht="36" customHeight="1" x14ac:dyDescent="0.2">
      <c r="A52" s="139"/>
      <c r="B52" s="140"/>
      <c r="C52" s="140"/>
      <c r="D52" s="140"/>
      <c r="E52" s="140"/>
      <c r="F52" s="140"/>
      <c r="G52" s="141"/>
      <c r="H52" s="142"/>
      <c r="I52" s="143"/>
      <c r="J52" s="143"/>
      <c r="K52" s="144"/>
    </row>
    <row r="53" spans="1:11" ht="36" customHeight="1" x14ac:dyDescent="0.2">
      <c r="A53" s="46">
        <f>A27</f>
        <v>43434</v>
      </c>
      <c r="B53" s="140"/>
      <c r="C53" s="151"/>
      <c r="D53" s="151"/>
      <c r="E53" s="151"/>
      <c r="F53" s="151"/>
      <c r="G53" s="152"/>
      <c r="H53" s="156"/>
      <c r="I53" s="157"/>
      <c r="J53" s="157"/>
      <c r="K53" s="158"/>
    </row>
    <row r="54" spans="1:11" ht="36" customHeight="1" x14ac:dyDescent="0.2">
      <c r="A54" s="139"/>
      <c r="B54" s="140"/>
      <c r="C54" s="140"/>
      <c r="D54" s="140"/>
      <c r="E54" s="140"/>
      <c r="F54" s="140"/>
      <c r="G54" s="141"/>
      <c r="H54" s="142"/>
      <c r="I54" s="143"/>
      <c r="J54" s="143"/>
      <c r="K54" s="144"/>
    </row>
    <row r="55" spans="1:11" ht="36" customHeight="1" x14ac:dyDescent="0.2">
      <c r="A55" s="46">
        <f>A28</f>
        <v>43465</v>
      </c>
      <c r="B55" s="140"/>
      <c r="C55" s="151"/>
      <c r="D55" s="151"/>
      <c r="E55" s="151"/>
      <c r="F55" s="151"/>
      <c r="G55" s="152"/>
      <c r="H55" s="142"/>
      <c r="I55" s="143"/>
      <c r="J55" s="143"/>
      <c r="K55" s="144"/>
    </row>
    <row r="56" spans="1:11" ht="36" customHeight="1" x14ac:dyDescent="0.2">
      <c r="A56" s="159"/>
      <c r="B56" s="160"/>
      <c r="C56" s="160"/>
      <c r="D56" s="160"/>
      <c r="E56" s="160"/>
      <c r="F56" s="160"/>
      <c r="G56" s="161"/>
      <c r="H56" s="162"/>
      <c r="I56" s="163"/>
      <c r="J56" s="163"/>
      <c r="K56" s="164"/>
    </row>
    <row r="57" spans="1:11" x14ac:dyDescent="0.2">
      <c r="H57" s="27" t="s">
        <v>27</v>
      </c>
      <c r="I57" s="27"/>
      <c r="J57" s="27"/>
      <c r="K57" s="27"/>
    </row>
    <row r="58" spans="1:11" x14ac:dyDescent="0.2">
      <c r="H58" s="27" t="s">
        <v>23</v>
      </c>
      <c r="I58" s="27"/>
      <c r="J58" s="27"/>
      <c r="K58" s="27"/>
    </row>
    <row r="59" spans="1:11" x14ac:dyDescent="0.2">
      <c r="H59" s="27" t="s">
        <v>24</v>
      </c>
      <c r="I59" s="27"/>
      <c r="J59" s="27"/>
      <c r="K59" s="27"/>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26:D28">
    <cfRule type="containsBlanks" dxfId="39" priority="56">
      <formula>LEN(TRIM(D26))=0</formula>
    </cfRule>
    <cfRule type="cellIs" dxfId="38" priority="57" operator="lessThan">
      <formula>0.7</formula>
    </cfRule>
    <cfRule type="cellIs" dxfId="37" priority="58" operator="greaterThan">
      <formula>0.9</formula>
    </cfRule>
    <cfRule type="cellIs" dxfId="36"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26:D28">
    <cfRule type="containsBlanks" dxfId="35" priority="46">
      <formula>LEN(TRIM(D26))=0</formula>
    </cfRule>
    <cfRule type="cellIs" dxfId="34" priority="47" operator="lessThan">
      <formula>0.7</formula>
    </cfRule>
    <cfRule type="cellIs" dxfId="33" priority="48" operator="greaterThan">
      <formula>0.9</formula>
    </cfRule>
    <cfRule type="cellIs" dxfId="32"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17:D28">
    <cfRule type="containsBlanks" dxfId="31" priority="31">
      <formula>LEN(TRIM(D17))=0</formula>
    </cfRule>
    <cfRule type="cellIs" dxfId="30" priority="32" operator="lessThan">
      <formula>0.7</formula>
    </cfRule>
    <cfRule type="cellIs" dxfId="29" priority="33" operator="greaterThan">
      <formula>0.9</formula>
    </cfRule>
    <cfRule type="cellIs" dxfId="28" priority="34" operator="between">
      <formula>0.7</formula>
      <formula>0.9</formula>
    </cfRule>
    <cfRule type="colorScale" priority="35">
      <colorScale>
        <cfvo type="percent" val="0.69"/>
        <cfvo type="percent" val="0.7"/>
        <cfvo type="percent" val="0.9"/>
        <color rgb="FFF8696B"/>
        <color rgb="FFFFEB84"/>
        <color rgb="FF63BE7B"/>
      </colorScale>
    </cfRule>
  </conditionalFormatting>
  <conditionalFormatting sqref="D29">
    <cfRule type="containsBlanks" dxfId="27" priority="1">
      <formula>LEN(TRIM(D29))=0</formula>
    </cfRule>
    <cfRule type="cellIs" dxfId="26" priority="2" operator="lessThan">
      <formula>0.7</formula>
    </cfRule>
    <cfRule type="cellIs" dxfId="25" priority="3" operator="greaterThan">
      <formula>0.9</formula>
    </cfRule>
    <cfRule type="cellIs" dxfId="24" priority="4" operator="between">
      <formula>0.7</formula>
      <formula>0.9</formula>
    </cfRule>
    <cfRule type="colorScale" priority="5">
      <colorScale>
        <cfvo type="percent" val="0.69"/>
        <cfvo type="percent" val="0.7"/>
        <cfvo type="percent" val="0.9"/>
        <color rgb="FFF8696B"/>
        <color rgb="FFFFEB84"/>
        <color rgb="FF63BE7B"/>
      </colorScale>
    </cfRule>
  </conditionalFormatting>
  <pageMargins left="0.7" right="0.7" top="0.75" bottom="0.75" header="0.3" footer="0.3"/>
  <ignoredErrors>
    <ignoredError sqref="B29:C29" formulaRange="1"/>
  </ignoredErrors>
  <drawing r:id="rId1"/>
  <legacyDrawing r:id="rId2"/>
  <mc:AlternateContent xmlns:mc="http://schemas.openxmlformats.org/markup-compatibility/2006">
    <mc:Choice Requires="x14">
      <controls>
        <mc:AlternateContent xmlns:mc="http://schemas.openxmlformats.org/markup-compatibility/2006">
          <mc:Choice Requires="x14">
            <control shapeId="21510" r:id="rId3" name="Option Button 6">
              <controlPr defaultSize="0" autoFill="0" autoLine="0" autoPict="0">
                <anchor moveWithCells="1">
                  <from>
                    <xdr:col>1</xdr:col>
                    <xdr:colOff>419100</xdr:colOff>
                    <xdr:row>11</xdr:row>
                    <xdr:rowOff>257175</xdr:rowOff>
                  </from>
                  <to>
                    <xdr:col>2</xdr:col>
                    <xdr:colOff>276225</xdr:colOff>
                    <xdr:row>13</xdr:row>
                    <xdr:rowOff>57150</xdr:rowOff>
                  </to>
                </anchor>
              </controlPr>
            </control>
          </mc:Choice>
        </mc:AlternateContent>
        <mc:AlternateContent xmlns:mc="http://schemas.openxmlformats.org/markup-compatibility/2006">
          <mc:Choice Requires="x14">
            <control shapeId="21511" r:id="rId4" name="Option Button 7">
              <controlPr defaultSize="0" autoFill="0" autoLine="0" autoPict="0">
                <anchor moveWithCells="1">
                  <from>
                    <xdr:col>3</xdr:col>
                    <xdr:colOff>219075</xdr:colOff>
                    <xdr:row>11</xdr:row>
                    <xdr:rowOff>257175</xdr:rowOff>
                  </from>
                  <to>
                    <xdr:col>3</xdr:col>
                    <xdr:colOff>523875</xdr:colOff>
                    <xdr:row>13</xdr:row>
                    <xdr:rowOff>57150</xdr:rowOff>
                  </to>
                </anchor>
              </controlPr>
            </control>
          </mc:Choice>
        </mc:AlternateContent>
        <mc:AlternateContent xmlns:mc="http://schemas.openxmlformats.org/markup-compatibility/2006">
          <mc:Choice Requires="x14">
            <control shapeId="21512" r:id="rId5" name="Option Button 8">
              <controlPr defaultSize="0" autoFill="0" autoLine="0" autoPict="0">
                <anchor moveWithCells="1">
                  <from>
                    <xdr:col>4</xdr:col>
                    <xdr:colOff>209550</xdr:colOff>
                    <xdr:row>11</xdr:row>
                    <xdr:rowOff>257175</xdr:rowOff>
                  </from>
                  <to>
                    <xdr:col>4</xdr:col>
                    <xdr:colOff>514350</xdr:colOff>
                    <xdr:row>13</xdr:row>
                    <xdr:rowOff>57150</xdr:rowOff>
                  </to>
                </anchor>
              </controlPr>
            </control>
          </mc:Choice>
        </mc:AlternateContent>
        <mc:AlternateContent xmlns:mc="http://schemas.openxmlformats.org/markup-compatibility/2006">
          <mc:Choice Requires="x14">
            <control shapeId="21513" r:id="rId6" name="Option Button 9">
              <controlPr defaultSize="0" autoFill="0" autoLine="0" autoPict="0">
                <anchor moveWithCells="1">
                  <from>
                    <xdr:col>5</xdr:col>
                    <xdr:colOff>314325</xdr:colOff>
                    <xdr:row>11</xdr:row>
                    <xdr:rowOff>257175</xdr:rowOff>
                  </from>
                  <to>
                    <xdr:col>5</xdr:col>
                    <xdr:colOff>619125</xdr:colOff>
                    <xdr:row>13</xdr:row>
                    <xdr:rowOff>57150</xdr:rowOff>
                  </to>
                </anchor>
              </controlPr>
            </control>
          </mc:Choice>
        </mc:AlternateContent>
        <mc:AlternateContent xmlns:mc="http://schemas.openxmlformats.org/markup-compatibility/2006">
          <mc:Choice Requires="x14">
            <control shapeId="21514" r:id="rId7" name="Option Button 10">
              <controlPr defaultSize="0" autoFill="0" autoLine="0" autoPict="0">
                <anchor moveWithCells="1">
                  <from>
                    <xdr:col>5</xdr:col>
                    <xdr:colOff>838200</xdr:colOff>
                    <xdr:row>11</xdr:row>
                    <xdr:rowOff>257175</xdr:rowOff>
                  </from>
                  <to>
                    <xdr:col>6</xdr:col>
                    <xdr:colOff>295275</xdr:colOff>
                    <xdr:row>13</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10" workbookViewId="0">
      <selection activeCell="C29" sqref="C29"/>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76" t="s">
        <v>79</v>
      </c>
      <c r="B1" s="79" t="s">
        <v>28</v>
      </c>
      <c r="C1" s="80"/>
      <c r="D1" s="80"/>
      <c r="E1" s="80"/>
      <c r="F1" s="80"/>
      <c r="G1" s="80"/>
      <c r="H1" s="81"/>
      <c r="I1" s="82" t="s">
        <v>26</v>
      </c>
      <c r="J1" s="83"/>
      <c r="K1" s="84"/>
    </row>
    <row r="2" spans="1:12" ht="24" customHeight="1" x14ac:dyDescent="0.2">
      <c r="A2" s="77"/>
      <c r="B2" s="85" t="s">
        <v>0</v>
      </c>
      <c r="C2" s="86"/>
      <c r="D2" s="86"/>
      <c r="E2" s="86"/>
      <c r="F2" s="86"/>
      <c r="G2" s="86"/>
      <c r="H2" s="87"/>
      <c r="I2" s="91" t="s">
        <v>37</v>
      </c>
      <c r="J2" s="92"/>
      <c r="K2" s="93"/>
    </row>
    <row r="3" spans="1:12" ht="24" customHeight="1" x14ac:dyDescent="0.2">
      <c r="A3" s="78"/>
      <c r="B3" s="88"/>
      <c r="C3" s="89"/>
      <c r="D3" s="89"/>
      <c r="E3" s="89"/>
      <c r="F3" s="89"/>
      <c r="G3" s="89"/>
      <c r="H3" s="90"/>
      <c r="I3" s="91" t="s">
        <v>38</v>
      </c>
      <c r="J3" s="92"/>
      <c r="K3" s="93"/>
    </row>
    <row r="5" spans="1:12" ht="50.1" customHeight="1" x14ac:dyDescent="0.2">
      <c r="A5" s="2" t="s">
        <v>39</v>
      </c>
      <c r="B5" s="98" t="s">
        <v>1</v>
      </c>
      <c r="C5" s="100"/>
      <c r="D5" s="101" t="s">
        <v>61</v>
      </c>
      <c r="E5" s="102"/>
      <c r="F5" s="103"/>
      <c r="G5" s="3" t="s">
        <v>2</v>
      </c>
      <c r="H5" s="104" t="str">
        <f>'[1]Plan de Accion 2018'!$A$58</f>
        <v>5. SOSTENIBILIDAD DEL SISTEMA INTEGRADO DE GESTIÓN.</v>
      </c>
      <c r="I5" s="105"/>
      <c r="J5" s="105"/>
      <c r="K5" s="106"/>
    </row>
    <row r="6" spans="1:12" x14ac:dyDescent="0.2">
      <c r="A6" s="3" t="s">
        <v>3</v>
      </c>
      <c r="B6" s="48" t="s">
        <v>40</v>
      </c>
      <c r="C6" s="49"/>
      <c r="D6" s="49"/>
      <c r="E6" s="50"/>
      <c r="F6" s="50"/>
      <c r="G6" s="49"/>
      <c r="H6" s="50"/>
      <c r="I6" s="50"/>
      <c r="J6" s="50"/>
      <c r="K6" s="51"/>
    </row>
    <row r="7" spans="1:12" x14ac:dyDescent="0.2">
      <c r="A7" s="5" t="s">
        <v>4</v>
      </c>
      <c r="B7" s="53" t="s">
        <v>81</v>
      </c>
      <c r="C7" s="54"/>
      <c r="D7" s="54"/>
      <c r="E7" s="54"/>
      <c r="F7" s="55"/>
      <c r="G7" s="3" t="s">
        <v>5</v>
      </c>
      <c r="H7" s="6" t="s">
        <v>6</v>
      </c>
      <c r="I7" s="7"/>
      <c r="J7" s="8" t="s">
        <v>7</v>
      </c>
      <c r="K7" s="52">
        <v>60</v>
      </c>
    </row>
    <row r="8" spans="1:12" ht="12.75" customHeight="1" x14ac:dyDescent="0.2">
      <c r="A8" s="9" t="s">
        <v>8</v>
      </c>
      <c r="B8" s="179" t="str">
        <f>'[1]Plan de Accion 2018'!$G$69</f>
        <v>Cumplimiento del Programa SST</v>
      </c>
      <c r="C8" s="180"/>
      <c r="D8" s="180"/>
      <c r="E8" s="180"/>
      <c r="F8" s="180"/>
      <c r="G8" s="180"/>
      <c r="H8" s="180"/>
      <c r="I8" s="180"/>
      <c r="J8" s="180"/>
      <c r="K8" s="181"/>
    </row>
    <row r="9" spans="1:12" ht="11.25" customHeight="1" x14ac:dyDescent="0.2">
      <c r="A9" s="110" t="s">
        <v>9</v>
      </c>
      <c r="B9" s="112" t="str">
        <f>'[1]Plan de Accion 2018'!$J$69</f>
        <v>(Actividades Realizadas/ Actividades Programadas)*100</v>
      </c>
      <c r="C9" s="113"/>
      <c r="D9" s="113"/>
      <c r="E9" s="113"/>
      <c r="F9" s="113"/>
      <c r="G9" s="113"/>
      <c r="H9" s="113"/>
      <c r="I9" s="113"/>
      <c r="J9" s="113"/>
      <c r="K9" s="114"/>
    </row>
    <row r="10" spans="1:12" x14ac:dyDescent="0.2">
      <c r="A10" s="111"/>
      <c r="B10" s="115"/>
      <c r="C10" s="116"/>
      <c r="D10" s="116"/>
      <c r="E10" s="116"/>
      <c r="F10" s="116"/>
      <c r="G10" s="116"/>
      <c r="H10" s="116"/>
      <c r="I10" s="116"/>
      <c r="J10" s="116"/>
      <c r="K10" s="117"/>
    </row>
    <row r="11" spans="1:12" x14ac:dyDescent="0.2">
      <c r="A11" s="3" t="s">
        <v>10</v>
      </c>
      <c r="B11" s="4" t="s">
        <v>11</v>
      </c>
      <c r="C11" s="10"/>
      <c r="D11" s="10"/>
      <c r="E11" s="11"/>
      <c r="F11" s="12"/>
      <c r="G11" s="3" t="s">
        <v>12</v>
      </c>
      <c r="H11" s="56">
        <v>-0.1</v>
      </c>
      <c r="I11" s="33"/>
      <c r="J11" s="34"/>
      <c r="K11" s="41"/>
    </row>
    <row r="12" spans="1:12" ht="24" customHeight="1" x14ac:dyDescent="0.2">
      <c r="A12" s="13" t="s">
        <v>13</v>
      </c>
      <c r="B12" s="118" t="str">
        <f>B6</f>
        <v>TALENTO HUMANO</v>
      </c>
      <c r="C12" s="119"/>
      <c r="D12" s="119"/>
      <c r="E12" s="119"/>
      <c r="F12" s="120"/>
      <c r="G12" s="3" t="s">
        <v>14</v>
      </c>
      <c r="H12" s="121" t="s">
        <v>49</v>
      </c>
      <c r="I12" s="122"/>
      <c r="J12" s="122"/>
      <c r="K12" s="123"/>
    </row>
    <row r="13" spans="1:12" ht="12" customHeight="1" x14ac:dyDescent="0.2">
      <c r="A13" s="13" t="s">
        <v>15</v>
      </c>
      <c r="B13" s="14" t="s">
        <v>16</v>
      </c>
      <c r="C13" s="7"/>
      <c r="D13" s="7"/>
      <c r="E13" s="7"/>
      <c r="F13" s="7"/>
      <c r="G13" s="7"/>
      <c r="H13" s="7"/>
      <c r="I13" s="7"/>
      <c r="J13" s="7"/>
      <c r="K13" s="15"/>
    </row>
    <row r="14" spans="1:12" ht="11.25" customHeight="1" x14ac:dyDescent="0.2">
      <c r="A14" s="124" t="s">
        <v>25</v>
      </c>
      <c r="B14" s="125"/>
      <c r="C14" s="125"/>
      <c r="D14" s="125"/>
      <c r="E14" s="126"/>
      <c r="F14" s="16"/>
      <c r="G14" s="17"/>
      <c r="H14" s="17"/>
      <c r="I14" s="17"/>
      <c r="J14" s="17"/>
      <c r="K14" s="18"/>
      <c r="L14" s="19"/>
    </row>
    <row r="15" spans="1:12" ht="11.25" customHeight="1" x14ac:dyDescent="0.2">
      <c r="A15" s="127"/>
      <c r="B15" s="128"/>
      <c r="C15" s="128"/>
      <c r="D15" s="128"/>
      <c r="E15" s="129"/>
      <c r="F15" s="20"/>
      <c r="G15" s="19"/>
      <c r="H15" s="19"/>
      <c r="I15" s="19"/>
      <c r="J15" s="19"/>
      <c r="K15" s="21"/>
      <c r="L15" s="19"/>
    </row>
    <row r="16" spans="1:12" x14ac:dyDescent="0.2">
      <c r="A16" s="22" t="s">
        <v>17</v>
      </c>
      <c r="B16" s="64" t="s">
        <v>73</v>
      </c>
      <c r="C16" s="66" t="s">
        <v>74</v>
      </c>
      <c r="D16" s="22" t="s">
        <v>18</v>
      </c>
      <c r="E16" s="23" t="s">
        <v>19</v>
      </c>
      <c r="F16" s="20"/>
      <c r="G16" s="19"/>
      <c r="H16" s="19"/>
      <c r="I16" s="19"/>
      <c r="J16" s="19"/>
      <c r="K16" s="21"/>
      <c r="L16" s="19"/>
    </row>
    <row r="17" spans="1:14" x14ac:dyDescent="0.2">
      <c r="A17" s="28">
        <v>43130</v>
      </c>
      <c r="B17" s="58">
        <v>15</v>
      </c>
      <c r="C17" s="58">
        <v>14</v>
      </c>
      <c r="D17" s="42">
        <f t="shared" ref="D17:D18" si="0">IF(ISBLANK(C17),0,IF((B17/C17)&gt;1,1,(B17/C17)))</f>
        <v>1</v>
      </c>
      <c r="E17" s="25">
        <f>H11</f>
        <v>-0.1</v>
      </c>
      <c r="F17" s="20"/>
      <c r="G17" s="19"/>
      <c r="H17" s="19"/>
      <c r="I17" s="19"/>
      <c r="J17" s="19"/>
      <c r="K17" s="21"/>
      <c r="L17" s="65"/>
    </row>
    <row r="18" spans="1:14" x14ac:dyDescent="0.2">
      <c r="A18" s="28">
        <v>43159</v>
      </c>
      <c r="B18" s="58">
        <v>35</v>
      </c>
      <c r="C18" s="58">
        <v>31</v>
      </c>
      <c r="D18" s="42">
        <f t="shared" si="0"/>
        <v>1</v>
      </c>
      <c r="E18" s="25">
        <f>E17</f>
        <v>-0.1</v>
      </c>
      <c r="F18" s="20"/>
      <c r="G18" s="19"/>
      <c r="H18" s="19"/>
      <c r="I18" s="19"/>
      <c r="J18" s="19"/>
      <c r="K18" s="21"/>
      <c r="L18" s="19"/>
    </row>
    <row r="19" spans="1:14" x14ac:dyDescent="0.2">
      <c r="A19" s="28">
        <v>43190</v>
      </c>
      <c r="B19" s="58">
        <v>31</v>
      </c>
      <c r="C19" s="58">
        <v>29</v>
      </c>
      <c r="D19" s="42">
        <f>IF(ISBLANK(C19),0,IF((B19/C19)&gt;1,1,(B19/C19)))</f>
        <v>1</v>
      </c>
      <c r="E19" s="25">
        <f t="shared" ref="E19:E29" si="1">E18</f>
        <v>-0.1</v>
      </c>
      <c r="F19" s="20"/>
      <c r="G19" s="19"/>
      <c r="H19" s="19"/>
      <c r="I19" s="19"/>
      <c r="J19" s="19"/>
      <c r="K19" s="21"/>
      <c r="L19" s="19"/>
    </row>
    <row r="20" spans="1:14" x14ac:dyDescent="0.2">
      <c r="A20" s="28">
        <v>43220</v>
      </c>
      <c r="B20" s="59">
        <v>33</v>
      </c>
      <c r="C20" s="60">
        <v>32</v>
      </c>
      <c r="D20" s="42">
        <f t="shared" ref="D20:D28" si="2">IF(ISBLANK(C20),0,IF((B20/C20)&gt;1,1,(B20/C20)))</f>
        <v>1</v>
      </c>
      <c r="E20" s="25">
        <f t="shared" si="1"/>
        <v>-0.1</v>
      </c>
      <c r="F20" s="20"/>
      <c r="G20" s="19"/>
      <c r="H20" s="19"/>
      <c r="I20" s="19"/>
      <c r="J20" s="19"/>
      <c r="K20" s="21"/>
      <c r="L20" s="19"/>
    </row>
    <row r="21" spans="1:14" x14ac:dyDescent="0.2">
      <c r="A21" s="28">
        <v>43251</v>
      </c>
      <c r="B21" s="59">
        <v>27</v>
      </c>
      <c r="C21" s="60">
        <v>27</v>
      </c>
      <c r="D21" s="42">
        <f t="shared" si="2"/>
        <v>1</v>
      </c>
      <c r="E21" s="25">
        <f t="shared" si="1"/>
        <v>-0.1</v>
      </c>
      <c r="F21" s="20"/>
      <c r="G21" s="19"/>
      <c r="H21" s="19"/>
      <c r="I21" s="19"/>
      <c r="J21" s="19"/>
      <c r="K21" s="21"/>
      <c r="L21" s="19"/>
    </row>
    <row r="22" spans="1:14" x14ac:dyDescent="0.2">
      <c r="A22" s="28">
        <v>43281</v>
      </c>
      <c r="B22" s="59">
        <v>36</v>
      </c>
      <c r="C22" s="60">
        <v>36</v>
      </c>
      <c r="D22" s="42">
        <f t="shared" si="2"/>
        <v>1</v>
      </c>
      <c r="E22" s="25">
        <f t="shared" si="1"/>
        <v>-0.1</v>
      </c>
      <c r="F22" s="20"/>
      <c r="G22" s="19"/>
      <c r="H22" s="19"/>
      <c r="I22" s="19"/>
      <c r="J22" s="19"/>
      <c r="K22" s="21"/>
      <c r="L22" s="19"/>
    </row>
    <row r="23" spans="1:14" x14ac:dyDescent="0.2">
      <c r="A23" s="28">
        <v>43312</v>
      </c>
      <c r="B23" s="24">
        <v>30</v>
      </c>
      <c r="C23" s="24">
        <v>30</v>
      </c>
      <c r="D23" s="42">
        <f t="shared" si="2"/>
        <v>1</v>
      </c>
      <c r="E23" s="25">
        <f t="shared" si="1"/>
        <v>-0.1</v>
      </c>
      <c r="F23" s="20"/>
      <c r="G23" s="19"/>
      <c r="H23" s="19"/>
      <c r="I23" s="19"/>
      <c r="J23" s="19"/>
      <c r="K23" s="21"/>
      <c r="L23" s="19"/>
    </row>
    <row r="24" spans="1:14" x14ac:dyDescent="0.2">
      <c r="A24" s="28">
        <v>43343</v>
      </c>
      <c r="B24" s="24">
        <v>32</v>
      </c>
      <c r="C24" s="24">
        <v>25</v>
      </c>
      <c r="D24" s="42">
        <f t="shared" si="2"/>
        <v>1</v>
      </c>
      <c r="E24" s="25">
        <f t="shared" si="1"/>
        <v>-0.1</v>
      </c>
      <c r="F24" s="20"/>
      <c r="G24" s="19"/>
      <c r="H24" s="19"/>
      <c r="I24" s="19"/>
      <c r="J24" s="19"/>
      <c r="K24" s="21"/>
      <c r="L24" s="19"/>
    </row>
    <row r="25" spans="1:14" x14ac:dyDescent="0.2">
      <c r="A25" s="28">
        <v>43373</v>
      </c>
      <c r="B25" s="24">
        <v>23</v>
      </c>
      <c r="C25" s="24">
        <v>31</v>
      </c>
      <c r="D25" s="42">
        <f t="shared" si="2"/>
        <v>0.74193548387096775</v>
      </c>
      <c r="E25" s="25">
        <f t="shared" si="1"/>
        <v>-0.1</v>
      </c>
      <c r="F25" s="20"/>
      <c r="G25" s="19"/>
      <c r="H25" s="19"/>
      <c r="I25" s="19"/>
      <c r="J25" s="19"/>
      <c r="K25" s="21"/>
      <c r="L25" s="19"/>
    </row>
    <row r="26" spans="1:14" x14ac:dyDescent="0.2">
      <c r="A26" s="28">
        <v>43404</v>
      </c>
      <c r="B26" s="24">
        <v>31</v>
      </c>
      <c r="C26" s="24">
        <v>26</v>
      </c>
      <c r="D26" s="42">
        <f t="shared" si="2"/>
        <v>1</v>
      </c>
      <c r="E26" s="25">
        <f t="shared" si="1"/>
        <v>-0.1</v>
      </c>
      <c r="F26" s="20"/>
      <c r="G26" s="19"/>
      <c r="H26" s="19"/>
      <c r="I26" s="19"/>
      <c r="J26" s="19"/>
      <c r="K26" s="21"/>
      <c r="L26" s="19"/>
    </row>
    <row r="27" spans="1:14" x14ac:dyDescent="0.2">
      <c r="A27" s="28">
        <v>43434</v>
      </c>
      <c r="B27" s="24">
        <v>31</v>
      </c>
      <c r="C27" s="24">
        <v>35</v>
      </c>
      <c r="D27" s="42">
        <f t="shared" si="2"/>
        <v>0.88571428571428568</v>
      </c>
      <c r="E27" s="25">
        <f t="shared" si="1"/>
        <v>-0.1</v>
      </c>
      <c r="F27" s="20"/>
      <c r="G27" s="19"/>
      <c r="H27" s="19"/>
      <c r="I27" s="19"/>
      <c r="J27" s="19"/>
      <c r="K27" s="21"/>
      <c r="L27" s="19"/>
    </row>
    <row r="28" spans="1:14" x14ac:dyDescent="0.2">
      <c r="A28" s="28">
        <v>43465</v>
      </c>
      <c r="B28" s="24">
        <v>26</v>
      </c>
      <c r="C28" s="24">
        <v>26</v>
      </c>
      <c r="D28" s="42">
        <f t="shared" si="2"/>
        <v>1</v>
      </c>
      <c r="E28" s="25">
        <f t="shared" si="1"/>
        <v>-0.1</v>
      </c>
      <c r="F28" s="20"/>
      <c r="G28" s="19"/>
      <c r="H28" s="19"/>
      <c r="I28" s="19"/>
      <c r="J28" s="19"/>
      <c r="K28" s="21"/>
      <c r="L28" s="19"/>
    </row>
    <row r="29" spans="1:14" ht="11.25" customHeight="1" x14ac:dyDescent="0.2">
      <c r="A29" s="22" t="s">
        <v>20</v>
      </c>
      <c r="B29" s="30">
        <f>SUM(B17:B28)</f>
        <v>350</v>
      </c>
      <c r="C29" s="30">
        <f>SUM(C17:C28)</f>
        <v>342</v>
      </c>
      <c r="D29" s="43">
        <f>IF(ISBLANK(C29),0,AVERAGE(D17:D28))</f>
        <v>0.96897081413210451</v>
      </c>
      <c r="E29" s="31">
        <f t="shared" si="1"/>
        <v>-0.1</v>
      </c>
      <c r="F29" s="20"/>
      <c r="G29" s="19"/>
      <c r="H29" s="19"/>
      <c r="I29" s="19"/>
      <c r="J29" s="19"/>
      <c r="K29" s="21"/>
    </row>
    <row r="30" spans="1:14" ht="11.25" customHeight="1" x14ac:dyDescent="0.2">
      <c r="A30" s="32" t="s">
        <v>29</v>
      </c>
      <c r="B30" s="130" t="s">
        <v>31</v>
      </c>
      <c r="C30" s="131"/>
      <c r="D30" s="39" t="s">
        <v>36</v>
      </c>
      <c r="E30" s="37" t="s">
        <v>30</v>
      </c>
      <c r="F30" s="19"/>
      <c r="G30" s="19"/>
      <c r="H30" s="19"/>
      <c r="I30" s="19"/>
      <c r="J30" s="19"/>
      <c r="K30" s="21"/>
    </row>
    <row r="31" spans="1:14" ht="11.25" customHeight="1" x14ac:dyDescent="0.2">
      <c r="A31" s="29" t="s">
        <v>32</v>
      </c>
      <c r="B31" s="132" t="s">
        <v>34</v>
      </c>
      <c r="C31" s="133"/>
      <c r="D31" s="40" t="s">
        <v>33</v>
      </c>
      <c r="E31" s="38" t="s">
        <v>35</v>
      </c>
      <c r="F31" s="57"/>
      <c r="G31" s="57"/>
      <c r="H31" s="57"/>
      <c r="I31" s="57"/>
      <c r="J31" s="57"/>
      <c r="K31" s="26"/>
      <c r="M31" s="44"/>
    </row>
    <row r="32" spans="1:14" x14ac:dyDescent="0.2">
      <c r="A32" s="94" t="s">
        <v>21</v>
      </c>
      <c r="B32" s="95"/>
      <c r="C32" s="95"/>
      <c r="D32" s="95"/>
      <c r="E32" s="95"/>
      <c r="F32" s="96"/>
      <c r="G32" s="97"/>
      <c r="H32" s="98" t="s">
        <v>22</v>
      </c>
      <c r="I32" s="99"/>
      <c r="J32" s="99"/>
      <c r="K32" s="100"/>
      <c r="M32" s="44"/>
      <c r="N32" s="45"/>
    </row>
    <row r="33" spans="1:11" ht="60" customHeight="1" x14ac:dyDescent="0.2">
      <c r="A33" s="61">
        <f>A17</f>
        <v>43130</v>
      </c>
      <c r="B33" s="172" t="s">
        <v>51</v>
      </c>
      <c r="C33" s="165"/>
      <c r="D33" s="165"/>
      <c r="E33" s="165"/>
      <c r="F33" s="165"/>
      <c r="G33" s="166"/>
      <c r="H33" s="136"/>
      <c r="I33" s="137"/>
      <c r="J33" s="137"/>
      <c r="K33" s="138"/>
    </row>
    <row r="34" spans="1:11" ht="36" customHeight="1" x14ac:dyDescent="0.2">
      <c r="A34" s="185"/>
      <c r="B34" s="174"/>
      <c r="C34" s="174"/>
      <c r="D34" s="174"/>
      <c r="E34" s="174"/>
      <c r="F34" s="174"/>
      <c r="G34" s="175"/>
      <c r="H34" s="142"/>
      <c r="I34" s="143"/>
      <c r="J34" s="143"/>
      <c r="K34" s="144"/>
    </row>
    <row r="35" spans="1:11" ht="62.25" customHeight="1" x14ac:dyDescent="0.2">
      <c r="A35" s="62">
        <v>43159</v>
      </c>
      <c r="B35" s="172" t="s">
        <v>52</v>
      </c>
      <c r="C35" s="165"/>
      <c r="D35" s="165"/>
      <c r="E35" s="165"/>
      <c r="F35" s="165"/>
      <c r="G35" s="166"/>
      <c r="H35" s="142"/>
      <c r="I35" s="143"/>
      <c r="J35" s="143"/>
      <c r="K35" s="144"/>
    </row>
    <row r="36" spans="1:11" ht="36" customHeight="1" x14ac:dyDescent="0.2">
      <c r="A36" s="185"/>
      <c r="B36" s="186"/>
      <c r="C36" s="186"/>
      <c r="D36" s="186"/>
      <c r="E36" s="186"/>
      <c r="F36" s="186"/>
      <c r="G36" s="187"/>
      <c r="H36" s="142"/>
      <c r="I36" s="143"/>
      <c r="J36" s="143"/>
      <c r="K36" s="144"/>
    </row>
    <row r="37" spans="1:11" ht="62.25" customHeight="1" x14ac:dyDescent="0.2">
      <c r="A37" s="62">
        <v>43190</v>
      </c>
      <c r="B37" s="172" t="s">
        <v>53</v>
      </c>
      <c r="C37" s="165"/>
      <c r="D37" s="165"/>
      <c r="E37" s="165"/>
      <c r="F37" s="165"/>
      <c r="G37" s="166"/>
      <c r="H37" s="142"/>
      <c r="I37" s="143"/>
      <c r="J37" s="143"/>
      <c r="K37" s="144"/>
    </row>
    <row r="38" spans="1:11" ht="36" customHeight="1" x14ac:dyDescent="0.2">
      <c r="A38" s="185"/>
      <c r="B38" s="186"/>
      <c r="C38" s="186"/>
      <c r="D38" s="186"/>
      <c r="E38" s="186"/>
      <c r="F38" s="186"/>
      <c r="G38" s="187"/>
      <c r="H38" s="142"/>
      <c r="I38" s="143"/>
      <c r="J38" s="143"/>
      <c r="K38" s="144"/>
    </row>
    <row r="39" spans="1:11" ht="62.25" customHeight="1" x14ac:dyDescent="0.2">
      <c r="A39" s="62">
        <v>43220</v>
      </c>
      <c r="B39" s="172" t="s">
        <v>54</v>
      </c>
      <c r="C39" s="165"/>
      <c r="D39" s="165"/>
      <c r="E39" s="165"/>
      <c r="F39" s="165"/>
      <c r="G39" s="166"/>
      <c r="H39" s="142"/>
      <c r="I39" s="143"/>
      <c r="J39" s="143"/>
      <c r="K39" s="144"/>
    </row>
    <row r="40" spans="1:11" ht="36" customHeight="1" x14ac:dyDescent="0.2">
      <c r="A40" s="185"/>
      <c r="B40" s="186"/>
      <c r="C40" s="186"/>
      <c r="D40" s="186"/>
      <c r="E40" s="186"/>
      <c r="F40" s="186"/>
      <c r="G40" s="187"/>
      <c r="H40" s="142"/>
      <c r="I40" s="143"/>
      <c r="J40" s="143"/>
      <c r="K40" s="144"/>
    </row>
    <row r="41" spans="1:11" ht="36" customHeight="1" x14ac:dyDescent="0.2">
      <c r="A41" s="62">
        <v>43250</v>
      </c>
      <c r="B41" s="172" t="s">
        <v>55</v>
      </c>
      <c r="C41" s="165"/>
      <c r="D41" s="165"/>
      <c r="E41" s="165"/>
      <c r="F41" s="165"/>
      <c r="G41" s="166"/>
      <c r="H41" s="142"/>
      <c r="I41" s="143"/>
      <c r="J41" s="143"/>
      <c r="K41" s="144"/>
    </row>
    <row r="42" spans="1:11" ht="36" customHeight="1" x14ac:dyDescent="0.2">
      <c r="A42" s="185"/>
      <c r="B42" s="186"/>
      <c r="C42" s="186"/>
      <c r="D42" s="186"/>
      <c r="E42" s="186"/>
      <c r="F42" s="186"/>
      <c r="G42" s="187"/>
      <c r="H42" s="142"/>
      <c r="I42" s="143"/>
      <c r="J42" s="143"/>
      <c r="K42" s="144"/>
    </row>
    <row r="43" spans="1:11" ht="65.25" customHeight="1" x14ac:dyDescent="0.2">
      <c r="A43" s="62">
        <v>43281</v>
      </c>
      <c r="B43" s="172" t="s">
        <v>56</v>
      </c>
      <c r="C43" s="165"/>
      <c r="D43" s="165"/>
      <c r="E43" s="165"/>
      <c r="F43" s="165"/>
      <c r="G43" s="166"/>
      <c r="H43" s="142"/>
      <c r="I43" s="143"/>
      <c r="J43" s="143"/>
      <c r="K43" s="144"/>
    </row>
    <row r="44" spans="1:11" ht="36" customHeight="1" x14ac:dyDescent="0.2">
      <c r="A44" s="139"/>
      <c r="B44" s="140"/>
      <c r="C44" s="140"/>
      <c r="D44" s="140"/>
      <c r="E44" s="140"/>
      <c r="F44" s="140"/>
      <c r="G44" s="141"/>
      <c r="H44" s="142"/>
      <c r="I44" s="143"/>
      <c r="J44" s="143"/>
      <c r="K44" s="144"/>
    </row>
    <row r="45" spans="1:11" ht="36" customHeight="1" x14ac:dyDescent="0.2">
      <c r="A45" s="46">
        <f>A23</f>
        <v>43312</v>
      </c>
      <c r="B45" s="172" t="s">
        <v>57</v>
      </c>
      <c r="C45" s="165"/>
      <c r="D45" s="165"/>
      <c r="E45" s="165"/>
      <c r="F45" s="165"/>
      <c r="G45" s="166"/>
      <c r="H45" s="142"/>
      <c r="I45" s="143"/>
      <c r="J45" s="143"/>
      <c r="K45" s="144"/>
    </row>
    <row r="46" spans="1:11" ht="36" customHeight="1" x14ac:dyDescent="0.2">
      <c r="A46" s="139"/>
      <c r="B46" s="140"/>
      <c r="C46" s="140"/>
      <c r="D46" s="140"/>
      <c r="E46" s="140"/>
      <c r="F46" s="140"/>
      <c r="G46" s="141"/>
      <c r="H46" s="142"/>
      <c r="I46" s="143"/>
      <c r="J46" s="143"/>
      <c r="K46" s="144"/>
    </row>
    <row r="47" spans="1:11" ht="36" customHeight="1" x14ac:dyDescent="0.2">
      <c r="A47" s="46">
        <f>A24</f>
        <v>43343</v>
      </c>
      <c r="B47" s="140"/>
      <c r="C47" s="151"/>
      <c r="D47" s="151"/>
      <c r="E47" s="151"/>
      <c r="F47" s="151"/>
      <c r="G47" s="152"/>
      <c r="H47" s="142"/>
      <c r="I47" s="143"/>
      <c r="J47" s="143"/>
      <c r="K47" s="144"/>
    </row>
    <row r="48" spans="1:11" ht="36" customHeight="1" x14ac:dyDescent="0.2">
      <c r="A48" s="139"/>
      <c r="B48" s="140"/>
      <c r="C48" s="140"/>
      <c r="D48" s="140"/>
      <c r="E48" s="140"/>
      <c r="F48" s="140"/>
      <c r="G48" s="141"/>
      <c r="H48" s="142"/>
      <c r="I48" s="143"/>
      <c r="J48" s="143"/>
      <c r="K48" s="144"/>
    </row>
    <row r="49" spans="1:11" ht="66.75" customHeight="1" x14ac:dyDescent="0.2">
      <c r="A49" s="46">
        <f>A25</f>
        <v>43373</v>
      </c>
      <c r="B49" s="153" t="s">
        <v>76</v>
      </c>
      <c r="C49" s="165"/>
      <c r="D49" s="165"/>
      <c r="E49" s="165"/>
      <c r="F49" s="165"/>
      <c r="G49" s="166"/>
      <c r="H49" s="182" t="s">
        <v>77</v>
      </c>
      <c r="I49" s="183"/>
      <c r="J49" s="183"/>
      <c r="K49" s="184"/>
    </row>
    <row r="50" spans="1:11" ht="36" customHeight="1" x14ac:dyDescent="0.2">
      <c r="A50" s="139"/>
      <c r="B50" s="140"/>
      <c r="C50" s="140"/>
      <c r="D50" s="140"/>
      <c r="E50" s="140"/>
      <c r="F50" s="140"/>
      <c r="G50" s="141"/>
      <c r="H50" s="142"/>
      <c r="I50" s="143"/>
      <c r="J50" s="143"/>
      <c r="K50" s="144"/>
    </row>
    <row r="51" spans="1:11" ht="36" customHeight="1" x14ac:dyDescent="0.2">
      <c r="A51" s="46">
        <f>A26</f>
        <v>43404</v>
      </c>
      <c r="B51" s="140"/>
      <c r="C51" s="151"/>
      <c r="D51" s="151"/>
      <c r="E51" s="151"/>
      <c r="F51" s="151"/>
      <c r="G51" s="152"/>
      <c r="H51" s="142"/>
      <c r="I51" s="143"/>
      <c r="J51" s="143"/>
      <c r="K51" s="144"/>
    </row>
    <row r="52" spans="1:11" ht="36" customHeight="1" x14ac:dyDescent="0.2">
      <c r="A52" s="139"/>
      <c r="B52" s="140"/>
      <c r="C52" s="140"/>
      <c r="D52" s="140"/>
      <c r="E52" s="140"/>
      <c r="F52" s="140"/>
      <c r="G52" s="141"/>
      <c r="H52" s="142"/>
      <c r="I52" s="143"/>
      <c r="J52" s="143"/>
      <c r="K52" s="144"/>
    </row>
    <row r="53" spans="1:11" ht="36" customHeight="1" x14ac:dyDescent="0.2">
      <c r="A53" s="46">
        <f>A27</f>
        <v>43434</v>
      </c>
      <c r="B53" s="140"/>
      <c r="C53" s="151"/>
      <c r="D53" s="151"/>
      <c r="E53" s="151"/>
      <c r="F53" s="151"/>
      <c r="G53" s="152"/>
      <c r="H53" s="156"/>
      <c r="I53" s="157"/>
      <c r="J53" s="157"/>
      <c r="K53" s="158"/>
    </row>
    <row r="54" spans="1:11" ht="36" customHeight="1" x14ac:dyDescent="0.2">
      <c r="A54" s="139"/>
      <c r="B54" s="140"/>
      <c r="C54" s="140"/>
      <c r="D54" s="140"/>
      <c r="E54" s="140"/>
      <c r="F54" s="140"/>
      <c r="G54" s="141"/>
      <c r="H54" s="142"/>
      <c r="I54" s="143"/>
      <c r="J54" s="143"/>
      <c r="K54" s="144"/>
    </row>
    <row r="55" spans="1:11" ht="36" customHeight="1" x14ac:dyDescent="0.2">
      <c r="A55" s="46">
        <f>A28</f>
        <v>43465</v>
      </c>
      <c r="B55" s="140"/>
      <c r="C55" s="151"/>
      <c r="D55" s="151"/>
      <c r="E55" s="151"/>
      <c r="F55" s="151"/>
      <c r="G55" s="152"/>
      <c r="H55" s="142"/>
      <c r="I55" s="143"/>
      <c r="J55" s="143"/>
      <c r="K55" s="144"/>
    </row>
    <row r="56" spans="1:11" ht="36" customHeight="1" x14ac:dyDescent="0.2">
      <c r="A56" s="159"/>
      <c r="B56" s="160"/>
      <c r="C56" s="160"/>
      <c r="D56" s="160"/>
      <c r="E56" s="160"/>
      <c r="F56" s="160"/>
      <c r="G56" s="161"/>
      <c r="H56" s="162"/>
      <c r="I56" s="163"/>
      <c r="J56" s="163"/>
      <c r="K56" s="164"/>
    </row>
    <row r="57" spans="1:11" x14ac:dyDescent="0.2">
      <c r="H57" s="27" t="s">
        <v>27</v>
      </c>
      <c r="I57" s="27"/>
      <c r="J57" s="27"/>
      <c r="K57" s="27"/>
    </row>
    <row r="58" spans="1:11" x14ac:dyDescent="0.2">
      <c r="H58" s="27" t="s">
        <v>23</v>
      </c>
      <c r="I58" s="27"/>
      <c r="J58" s="27"/>
      <c r="K58" s="27"/>
    </row>
    <row r="59" spans="1:11" x14ac:dyDescent="0.2">
      <c r="H59" s="27" t="s">
        <v>24</v>
      </c>
      <c r="I59" s="27"/>
      <c r="J59" s="27"/>
      <c r="K59" s="27"/>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D28">
    <cfRule type="containsBlanks" dxfId="23" priority="26">
      <formula>LEN(TRIM(D17))=0</formula>
    </cfRule>
    <cfRule type="cellIs" dxfId="22" priority="27" operator="lessThan">
      <formula>0.7</formula>
    </cfRule>
    <cfRule type="cellIs" dxfId="21" priority="28" operator="greaterThan">
      <formula>0.9</formula>
    </cfRule>
    <cfRule type="cellIs" dxfId="20"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19" priority="21">
      <formula>LEN(TRIM(D22))=0</formula>
    </cfRule>
    <cfRule type="cellIs" dxfId="18" priority="22" operator="lessThan">
      <formula>0.7</formula>
    </cfRule>
    <cfRule type="cellIs" dxfId="17" priority="23" operator="greaterThan">
      <formula>0.9</formula>
    </cfRule>
    <cfRule type="cellIs" dxfId="1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7:D28">
    <cfRule type="containsBlanks" dxfId="15" priority="16">
      <formula>LEN(TRIM(D17))=0</formula>
    </cfRule>
    <cfRule type="cellIs" dxfId="14" priority="17" operator="lessThan">
      <formula>0.7</formula>
    </cfRule>
    <cfRule type="cellIs" dxfId="13" priority="18" operator="greaterThan">
      <formula>0.9</formula>
    </cfRule>
    <cfRule type="cellIs" dxfId="12"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11" priority="11">
      <formula>LEN(TRIM(D29))=0</formula>
    </cfRule>
    <cfRule type="cellIs" dxfId="10" priority="12" operator="lessThan">
      <formula>0.7</formula>
    </cfRule>
    <cfRule type="cellIs" dxfId="9" priority="13" operator="greaterThan">
      <formula>0.9</formula>
    </cfRule>
    <cfRule type="cellIs" dxfId="8"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 priority="6">
      <formula>LEN(TRIM(D29))=0</formula>
    </cfRule>
    <cfRule type="cellIs" dxfId="6" priority="7" operator="lessThan">
      <formula>0.7</formula>
    </cfRule>
    <cfRule type="cellIs" dxfId="5" priority="8" operator="greaterThan">
      <formula>0.9</formula>
    </cfRule>
    <cfRule type="cellIs" dxfId="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 priority="1">
      <formula>LEN(TRIM(D29))=0</formula>
    </cfRule>
    <cfRule type="cellIs" dxfId="2" priority="2" operator="lessThan">
      <formula>0.7</formula>
    </cfRule>
    <cfRule type="cellIs" dxfId="1" priority="3" operator="greaterThan">
      <formula>0.9</formula>
    </cfRule>
    <cfRule type="cellIs" dxfId="0" priority="4" operator="between">
      <formula>0.7</formula>
      <formula>0.9</formula>
    </cfRule>
    <cfRule type="colorScale" priority="5">
      <colorScale>
        <cfvo type="percent" val="0.69"/>
        <cfvo type="percent" val="0.7"/>
        <cfvo type="percent" val="0.9"/>
        <color rgb="FFF8696B"/>
        <color rgb="FFFFEB84"/>
        <color rgb="FF63BE7B"/>
      </colorScale>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2534" r:id="rId3" name="Option Button 6">
              <controlPr defaultSize="0" autoFill="0" autoLine="0" autoPict="0">
                <anchor moveWithCells="1">
                  <from>
                    <xdr:col>1</xdr:col>
                    <xdr:colOff>409575</xdr:colOff>
                    <xdr:row>11</xdr:row>
                    <xdr:rowOff>276225</xdr:rowOff>
                  </from>
                  <to>
                    <xdr:col>2</xdr:col>
                    <xdr:colOff>266700</xdr:colOff>
                    <xdr:row>13</xdr:row>
                    <xdr:rowOff>76200</xdr:rowOff>
                  </to>
                </anchor>
              </controlPr>
            </control>
          </mc:Choice>
        </mc:AlternateContent>
        <mc:AlternateContent xmlns:mc="http://schemas.openxmlformats.org/markup-compatibility/2006">
          <mc:Choice Requires="x14">
            <control shapeId="22535" r:id="rId4" name="Option Button 7">
              <controlPr defaultSize="0" autoFill="0" autoLine="0" autoPict="0">
                <anchor moveWithCells="1">
                  <from>
                    <xdr:col>3</xdr:col>
                    <xdr:colOff>209550</xdr:colOff>
                    <xdr:row>11</xdr:row>
                    <xdr:rowOff>276225</xdr:rowOff>
                  </from>
                  <to>
                    <xdr:col>3</xdr:col>
                    <xdr:colOff>514350</xdr:colOff>
                    <xdr:row>13</xdr:row>
                    <xdr:rowOff>76200</xdr:rowOff>
                  </to>
                </anchor>
              </controlPr>
            </control>
          </mc:Choice>
        </mc:AlternateContent>
        <mc:AlternateContent xmlns:mc="http://schemas.openxmlformats.org/markup-compatibility/2006">
          <mc:Choice Requires="x14">
            <control shapeId="22536" r:id="rId5" name="Option Button 8">
              <controlPr defaultSize="0" autoFill="0" autoLine="0" autoPict="0">
                <anchor moveWithCells="1">
                  <from>
                    <xdr:col>4</xdr:col>
                    <xdr:colOff>200025</xdr:colOff>
                    <xdr:row>11</xdr:row>
                    <xdr:rowOff>276225</xdr:rowOff>
                  </from>
                  <to>
                    <xdr:col>4</xdr:col>
                    <xdr:colOff>504825</xdr:colOff>
                    <xdr:row>13</xdr:row>
                    <xdr:rowOff>76200</xdr:rowOff>
                  </to>
                </anchor>
              </controlPr>
            </control>
          </mc:Choice>
        </mc:AlternateContent>
        <mc:AlternateContent xmlns:mc="http://schemas.openxmlformats.org/markup-compatibility/2006">
          <mc:Choice Requires="x14">
            <control shapeId="22537" r:id="rId6" name="Option Button 9">
              <controlPr defaultSize="0" autoFill="0" autoLine="0" autoPict="0">
                <anchor moveWithCells="1">
                  <from>
                    <xdr:col>5</xdr:col>
                    <xdr:colOff>304800</xdr:colOff>
                    <xdr:row>11</xdr:row>
                    <xdr:rowOff>276225</xdr:rowOff>
                  </from>
                  <to>
                    <xdr:col>5</xdr:col>
                    <xdr:colOff>609600</xdr:colOff>
                    <xdr:row>13</xdr:row>
                    <xdr:rowOff>76200</xdr:rowOff>
                  </to>
                </anchor>
              </controlPr>
            </control>
          </mc:Choice>
        </mc:AlternateContent>
        <mc:AlternateContent xmlns:mc="http://schemas.openxmlformats.org/markup-compatibility/2006">
          <mc:Choice Requires="x14">
            <control shapeId="22538" r:id="rId7" name="Option Button 10">
              <controlPr defaultSize="0" autoFill="0" autoLine="0" autoPict="0">
                <anchor moveWithCells="1">
                  <from>
                    <xdr:col>5</xdr:col>
                    <xdr:colOff>828675</xdr:colOff>
                    <xdr:row>11</xdr:row>
                    <xdr:rowOff>276225</xdr:rowOff>
                  </from>
                  <to>
                    <xdr:col>6</xdr:col>
                    <xdr:colOff>285750</xdr:colOff>
                    <xdr:row>13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56</vt:lpstr>
      <vt:lpstr>57</vt:lpstr>
      <vt:lpstr>58</vt:lpstr>
      <vt:lpstr>59</vt:lpstr>
      <vt:lpstr>60</vt:lpstr>
      <vt:lpstr>'56'!Área_de_impresión</vt:lpstr>
      <vt:lpstr>'57'!Área_de_impresión</vt:lpstr>
      <vt:lpstr>'56'!Títulos_a_imprimir</vt:lpstr>
      <vt:lpstr>'57'!Títulos_a_imprimir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CAROLINA PARRA MARTINEZ</cp:lastModifiedBy>
  <cp:lastPrinted>2017-04-18T17:12:24Z</cp:lastPrinted>
  <dcterms:created xsi:type="dcterms:W3CDTF">2015-02-25T14:06:00Z</dcterms:created>
  <dcterms:modified xsi:type="dcterms:W3CDTF">2018-12-31T14:40:44Z</dcterms:modified>
</cp:coreProperties>
</file>