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AGUIRRE\Documents\PLANEACIÓN INSTITUCIONAL\2021\SEGUIMIENTOS\4TO TRIMESTRE\CONSOLIDADO\"/>
    </mc:Choice>
  </mc:AlternateContent>
  <bookViews>
    <workbookView xWindow="0" yWindow="0" windowWidth="20490" windowHeight="7740" tabRatio="682"/>
  </bookViews>
  <sheets>
    <sheet name="Plan de acción Anual 2021" sheetId="1" r:id="rId1"/>
  </sheets>
  <definedNames>
    <definedName name="_xlnm._FilterDatabase" localSheetId="0" hidden="1">'Plan de acción Anual 2021'!$A$6:$AW$155</definedName>
    <definedName name="_xlnm.Print_Area" localSheetId="0">'Plan de acción Anual 2021'!$L$1:$AB$154</definedName>
    <definedName name="_xlnm.Print_Titles" localSheetId="0">'Plan de acción Anual 2021'!$5:$6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03" i="1" l="1"/>
  <c r="AV101" i="1"/>
  <c r="AV96" i="1"/>
  <c r="AV95" i="1"/>
  <c r="AV89" i="1"/>
  <c r="AV87" i="1"/>
  <c r="AL129" i="1" l="1"/>
  <c r="AL128" i="1"/>
  <c r="AL127" i="1"/>
  <c r="AL126" i="1"/>
  <c r="AL125" i="1"/>
  <c r="AV84" i="1" l="1"/>
  <c r="AV55" i="1" l="1"/>
  <c r="AV128" i="1" l="1"/>
  <c r="AV127" i="1"/>
  <c r="AV125" i="1"/>
  <c r="AV124" i="1"/>
  <c r="AV41" i="1" l="1"/>
  <c r="AV64" i="1"/>
  <c r="AV63" i="1"/>
  <c r="AV144" i="1" l="1"/>
  <c r="AV73" i="1"/>
  <c r="AV71" i="1"/>
  <c r="AV68" i="1"/>
  <c r="AV80" i="1" l="1"/>
  <c r="AV79" i="1"/>
  <c r="AV78" i="1"/>
  <c r="AV77" i="1"/>
  <c r="AV76" i="1"/>
  <c r="AV74" i="1"/>
  <c r="AV82" i="1"/>
  <c r="AV81" i="1"/>
  <c r="AV67" i="1" l="1"/>
  <c r="AV47" i="1" l="1"/>
  <c r="AV46" i="1"/>
  <c r="AV143" i="1" l="1"/>
  <c r="AV138" i="1"/>
  <c r="AV137" i="1"/>
  <c r="AV136" i="1"/>
  <c r="AV135" i="1"/>
  <c r="AV132" i="1"/>
  <c r="AV131" i="1"/>
  <c r="AV130" i="1"/>
  <c r="AV123" i="1"/>
  <c r="AV120" i="1"/>
  <c r="AV117" i="1"/>
  <c r="AV116" i="1"/>
  <c r="AV114" i="1"/>
  <c r="AV112" i="1"/>
  <c r="AV111" i="1"/>
  <c r="AV109" i="1"/>
  <c r="AV108" i="1"/>
  <c r="AV107" i="1"/>
  <c r="AV105" i="1"/>
  <c r="AV99" i="1"/>
  <c r="AV97" i="1"/>
  <c r="AV92" i="1"/>
  <c r="AV91" i="1"/>
  <c r="AV86" i="1"/>
  <c r="AV85" i="1"/>
  <c r="AV66" i="1"/>
  <c r="AV62" i="1"/>
  <c r="AV59" i="1"/>
  <c r="AV58" i="1"/>
  <c r="AV57" i="1"/>
  <c r="AV56" i="1"/>
  <c r="AV54" i="1"/>
  <c r="AV53" i="1"/>
  <c r="AV50" i="1"/>
  <c r="AV49" i="1"/>
  <c r="AV40" i="1"/>
  <c r="AV38" i="1"/>
  <c r="AV37" i="1"/>
  <c r="AV36" i="1"/>
  <c r="AV34" i="1"/>
  <c r="AV149" i="1" s="1"/>
  <c r="AV150" i="1" s="1"/>
  <c r="AV33" i="1"/>
  <c r="AV32" i="1"/>
  <c r="AV31" i="1"/>
  <c r="AV30" i="1"/>
  <c r="AV29" i="1"/>
  <c r="AV28" i="1"/>
  <c r="AV25" i="1"/>
  <c r="AV22" i="1"/>
  <c r="AV20" i="1"/>
  <c r="AV19" i="1"/>
  <c r="AV16" i="1"/>
  <c r="AR52" i="1"/>
  <c r="AV8" i="1"/>
  <c r="AQ76" i="1" l="1"/>
  <c r="AQ75" i="1"/>
  <c r="AQ74" i="1"/>
  <c r="AQ73" i="1"/>
  <c r="AQ72" i="1"/>
  <c r="AQ71" i="1"/>
  <c r="AQ68" i="1"/>
  <c r="AQ67" i="1"/>
  <c r="AQ66" i="1"/>
  <c r="AQ65" i="1"/>
  <c r="AQ46" i="1"/>
  <c r="AQ43" i="1"/>
  <c r="AQ42" i="1"/>
  <c r="AQ39" i="1"/>
  <c r="AQ24" i="1"/>
  <c r="AQ15" i="1"/>
  <c r="AQ12" i="1"/>
  <c r="AQ11" i="1"/>
  <c r="AQ10" i="1"/>
  <c r="AQ9" i="1"/>
  <c r="AQ8" i="1"/>
  <c r="AQ148" i="1" l="1"/>
  <c r="AQ147" i="1"/>
  <c r="AQ144" i="1"/>
  <c r="AQ141" i="1"/>
  <c r="AQ140" i="1"/>
  <c r="AQ139" i="1"/>
  <c r="AQ138" i="1"/>
  <c r="AQ137" i="1"/>
  <c r="AQ136" i="1"/>
  <c r="AQ132" i="1"/>
  <c r="AQ131" i="1"/>
  <c r="AQ130" i="1"/>
  <c r="AQ129" i="1"/>
  <c r="AQ127" i="1"/>
  <c r="AQ126" i="1"/>
  <c r="AQ123" i="1"/>
  <c r="AQ122" i="1"/>
  <c r="AQ119" i="1"/>
  <c r="AQ116" i="1"/>
  <c r="AQ114" i="1"/>
  <c r="AQ111" i="1"/>
  <c r="AQ109" i="1"/>
  <c r="AQ107" i="1"/>
  <c r="AQ105" i="1"/>
  <c r="AQ104" i="1"/>
  <c r="AQ103" i="1"/>
  <c r="AQ99" i="1"/>
  <c r="AQ98" i="1"/>
  <c r="AQ97" i="1"/>
  <c r="AQ91" i="1"/>
  <c r="AQ90" i="1"/>
  <c r="AQ88" i="1"/>
  <c r="AQ87" i="1"/>
  <c r="AQ86" i="1"/>
  <c r="AQ81" i="1"/>
  <c r="AQ78" i="1"/>
  <c r="AQ77" i="1"/>
  <c r="AN85" i="1" l="1"/>
  <c r="AQ85" i="1" s="1"/>
  <c r="AN84" i="1"/>
  <c r="AM52" i="1" l="1"/>
  <c r="AQ149" i="1" l="1"/>
  <c r="AQ52" i="1"/>
  <c r="AL81" i="1"/>
  <c r="AL114" i="1" l="1"/>
  <c r="AL105" i="1"/>
  <c r="AL99" i="1" l="1"/>
  <c r="AI148" i="1" l="1"/>
  <c r="AL148" i="1" s="1"/>
  <c r="AL146" i="1"/>
  <c r="AL144" i="1"/>
  <c r="AL142" i="1"/>
  <c r="AL138" i="1"/>
  <c r="AL137" i="1"/>
  <c r="AL136" i="1"/>
  <c r="AL135" i="1"/>
  <c r="AL134" i="1"/>
  <c r="AL132" i="1"/>
  <c r="AL122" i="1"/>
  <c r="AL123" i="1"/>
  <c r="AL120" i="1"/>
  <c r="AL116" i="1"/>
  <c r="AL111" i="1"/>
  <c r="AL107" i="1"/>
  <c r="AL103" i="1"/>
  <c r="AL97" i="1"/>
  <c r="AL94" i="1"/>
  <c r="AL93" i="1"/>
  <c r="AL92" i="1"/>
  <c r="AL91" i="1"/>
  <c r="AL87" i="1"/>
  <c r="AL85" i="1"/>
  <c r="AL79" i="1"/>
  <c r="AL78" i="1"/>
  <c r="AL77" i="1"/>
  <c r="AL75" i="1"/>
  <c r="AL73" i="1"/>
  <c r="AL72" i="1"/>
  <c r="AL70" i="1"/>
  <c r="AL69" i="1"/>
  <c r="AL68" i="1"/>
  <c r="AL67" i="1"/>
  <c r="AL65" i="1"/>
  <c r="AL64" i="1"/>
  <c r="AI52" i="1"/>
  <c r="AL61" i="1"/>
  <c r="AL60" i="1"/>
  <c r="AL59" i="1"/>
  <c r="AL56" i="1"/>
  <c r="AL55" i="1"/>
  <c r="AL54" i="1"/>
  <c r="AL53" i="1"/>
  <c r="AL45" i="1"/>
  <c r="AL44" i="1"/>
  <c r="AL41" i="1"/>
  <c r="AL29" i="1"/>
  <c r="AL27" i="1"/>
  <c r="AL24" i="1"/>
  <c r="AL22" i="1"/>
  <c r="AL15" i="1"/>
  <c r="AL12" i="1"/>
  <c r="AL10" i="1"/>
  <c r="AL7" i="1"/>
  <c r="AL8" i="1"/>
  <c r="AH52" i="1" l="1"/>
  <c r="AL52" i="1" s="1"/>
  <c r="AL149" i="1" s="1"/>
  <c r="AD148" i="1" l="1"/>
  <c r="AG148" i="1" s="1"/>
  <c r="AG144" i="1"/>
  <c r="AG142" i="1"/>
  <c r="AG138" i="1"/>
  <c r="AG136" i="1"/>
  <c r="AG132" i="1"/>
  <c r="AG131" i="1"/>
  <c r="AG130" i="1"/>
  <c r="AG129" i="1"/>
  <c r="AG127" i="1"/>
  <c r="AG126" i="1"/>
  <c r="AG125" i="1"/>
  <c r="AG123" i="1"/>
  <c r="AG121" i="1"/>
  <c r="AG116" i="1"/>
  <c r="AG115" i="1"/>
  <c r="AG114" i="1"/>
  <c r="AG113" i="1"/>
  <c r="AG111" i="1"/>
  <c r="AG110" i="1"/>
  <c r="AG107" i="1"/>
  <c r="AG106" i="1"/>
  <c r="AG105" i="1"/>
  <c r="AG104" i="1"/>
  <c r="AG103" i="1"/>
  <c r="AG102" i="1"/>
  <c r="AG100" i="1"/>
  <c r="AG99" i="1"/>
  <c r="AG97" i="1"/>
  <c r="AG91" i="1"/>
  <c r="AG87" i="1"/>
  <c r="AD85" i="1"/>
  <c r="AG85" i="1" s="1"/>
  <c r="AG82" i="1"/>
  <c r="AG81" i="1"/>
  <c r="AG77" i="1"/>
  <c r="AG76" i="1"/>
  <c r="AG73" i="1"/>
  <c r="AG67" i="1"/>
  <c r="AG65" i="1"/>
  <c r="AC52" i="1"/>
  <c r="AG52" i="1" s="1"/>
  <c r="AG48" i="1"/>
  <c r="AG12" i="1"/>
  <c r="AG11" i="1"/>
  <c r="AG10" i="1"/>
  <c r="AG9" i="1"/>
  <c r="AG8" i="1"/>
  <c r="AG7" i="1"/>
  <c r="AG149" i="1" l="1"/>
  <c r="O8" i="1"/>
  <c r="O9" i="1" l="1"/>
  <c r="O10" i="1" s="1"/>
  <c r="O11" i="1" s="1"/>
  <c r="O12" i="1" s="1"/>
  <c r="O13" i="1" s="1"/>
  <c r="O14" i="1" s="1"/>
  <c r="O15" i="1" s="1"/>
  <c r="O16" i="1" s="1"/>
  <c r="O17" i="1" s="1"/>
  <c r="O19" i="1" s="1"/>
  <c r="O20" i="1" s="1"/>
  <c r="O21" i="1" s="1"/>
  <c r="O22" i="1" s="1"/>
  <c r="O23" i="1" s="1"/>
  <c r="O24" i="1" s="1"/>
  <c r="O25" i="1" s="1"/>
  <c r="AG150" i="1"/>
  <c r="AL150" i="1" s="1"/>
  <c r="AQ150" i="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l="1"/>
  <c r="O127" i="1" s="1"/>
  <c r="O128" i="1" s="1"/>
  <c r="O129" i="1" s="1"/>
  <c r="O130" i="1" s="1"/>
  <c r="O131" i="1" s="1"/>
  <c r="O132" i="1" s="1"/>
  <c r="O133" i="1" s="1"/>
  <c r="O134" i="1" s="1"/>
  <c r="O135" i="1" s="1"/>
  <c r="O136" i="1" s="1"/>
  <c r="O137" i="1" s="1"/>
  <c r="O138" i="1" s="1"/>
  <c r="O139" i="1" s="1"/>
  <c r="O140" i="1" s="1"/>
  <c r="O141" i="1" s="1"/>
  <c r="O142" i="1" s="1"/>
  <c r="O143" i="1" s="1"/>
  <c r="O144" i="1" s="1"/>
  <c r="O146" i="1" s="1"/>
  <c r="O147" i="1" s="1"/>
  <c r="O148" i="1" s="1"/>
</calcChain>
</file>

<file path=xl/sharedStrings.xml><?xml version="1.0" encoding="utf-8"?>
<sst xmlns="http://schemas.openxmlformats.org/spreadsheetml/2006/main" count="2401" uniqueCount="1378">
  <si>
    <t>PLAN DE ACCIÓN INSTITUCIONAL 
VIGENCIA 2021</t>
  </si>
  <si>
    <t>Código: GDE-FO-001
Versión: 4
Vigencia : 11-Dic-2020</t>
  </si>
  <si>
    <t xml:space="preserve">PLAN DE ACCIÓN CUATRIENAL </t>
  </si>
  <si>
    <t>PLAN INDICATIVO</t>
  </si>
  <si>
    <t>PLAN DE ACCIÓN ANUAL 2021</t>
  </si>
  <si>
    <t>SEGUIMIENTO TRIMESTRE I</t>
  </si>
  <si>
    <t>SEGUIMIENTO TRIMESTRE II</t>
  </si>
  <si>
    <t>SEGUIMIENTO TRIMESTRE III</t>
  </si>
  <si>
    <t xml:space="preserve">APUESTAS ESTRATÉGICAS </t>
  </si>
  <si>
    <t xml:space="preserve">OBJETIVOS ESTRATÉGICOS </t>
  </si>
  <si>
    <t>LINEAS DE ACCIÓN</t>
  </si>
  <si>
    <t>LOGROS / METAS CUATRIENIO</t>
  </si>
  <si>
    <t>RESPONSABLES</t>
  </si>
  <si>
    <t xml:space="preserve">INDICADOR </t>
  </si>
  <si>
    <t>META CUATRIENAL</t>
  </si>
  <si>
    <t>PROGRAMACIÓN</t>
  </si>
  <si>
    <t>DIMENSIÓN MIPG</t>
  </si>
  <si>
    <t>POLÍTICA MIPG</t>
  </si>
  <si>
    <t xml:space="preserve">HERRAMIENTA / PLAN </t>
  </si>
  <si>
    <t>No. DE ACTIVIDAD</t>
  </si>
  <si>
    <t>ACTIVIDADES</t>
  </si>
  <si>
    <t>DEPENDENCIA RESPONSABLE DE LA EJECUCIÓN DE LA ACTIVIDAD</t>
  </si>
  <si>
    <t>PROCESO ASOCIADO</t>
  </si>
  <si>
    <t xml:space="preserve">META PARA LA VIGENCIA </t>
  </si>
  <si>
    <t>PRODUCTO / ENTREGABLE</t>
  </si>
  <si>
    <t>INDICADOR</t>
  </si>
  <si>
    <r>
      <t>INDICADOR</t>
    </r>
    <r>
      <rPr>
        <sz val="11"/>
        <rFont val="Arial"/>
        <family val="2"/>
      </rPr>
      <t/>
    </r>
  </si>
  <si>
    <t>UNIDAD DE MEDIDA</t>
  </si>
  <si>
    <t xml:space="preserve">TIPO DE INDICADOR </t>
  </si>
  <si>
    <t>I TRI</t>
  </si>
  <si>
    <t>II TRI</t>
  </si>
  <si>
    <t>III TRI</t>
  </si>
  <si>
    <t>IV TRI</t>
  </si>
  <si>
    <t>METODO DE VERIFICACIÓN</t>
  </si>
  <si>
    <t>Meta Trimestre</t>
  </si>
  <si>
    <t>Avance</t>
  </si>
  <si>
    <t>Descripción / Análisis del Avance</t>
  </si>
  <si>
    <t>Medio de Verificación entregables</t>
  </si>
  <si>
    <t>Cálculo del avance</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</si>
  <si>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</si>
  <si>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</si>
  <si>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</si>
  <si>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</si>
  <si>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</si>
  <si>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Número de agendas estratégicas de control político semestrales, programadas por la Junta de Voceros</t>
  </si>
  <si>
    <t>Gestión con valores para resultados</t>
  </si>
  <si>
    <t>Participación ciudadana en la gestión pública</t>
  </si>
  <si>
    <t>Plan de acción</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</si>
  <si>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</si>
  <si>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</si>
  <si>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</si>
  <si>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</si>
  <si>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</si>
  <si>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Número</t>
  </si>
  <si>
    <t xml:space="preserve">Eficacia </t>
  </si>
  <si>
    <t>Actas de reuniones 
Agendas mensuales 
Disponibles en red interna</t>
  </si>
  <si>
    <t>Durante el primer trimestre del año la junta de voceros en cumplimiento del reglamento interno se ha reunido en las siguientes fechas: 
Enero 14 de 2021
Enero 27 de 2021
Febrero 12 de 2021
Febrero  24 de 2021
Marzo 5 de 2021
Marzo 15 de 2021</t>
  </si>
  <si>
    <t xml:space="preserve">Actas 
Agendas de sesiones de los meses de enero, febrero, marzo </t>
  </si>
  <si>
    <t>En cumplimiento del articulo 8 del reglamento interno, la junta de voceros  se reunió durante el segundo trimestre de 2021, en las siguientes fechas 
Abril 26 de 2021
Mayo 28 de 2021
Junio 18 de 2021</t>
  </si>
  <si>
    <t xml:space="preserve">Durante el período comprendido entre el 1 de julio al 30 de septiembre de 2021, la Presidenta convocó a junta de voceros, en las siguientes fechas: 
Julio 19 y 27 de 2021
Agosto 10, 12 y 27 
Septiembre 3, 24 y 27
La junta de voceros sesionó de manera extraordinaria en varias oportunidades, con el propóstio de ajustar la agenda de sesiones para dar respuesta a la dinámica de los diferntes temas que debe debatir la Corporación. </t>
  </si>
  <si>
    <t xml:space="preserve">
Actas 
Agendas meses julio, agosto y septiembre 
las actas y las agendas se encuentran publicadas en la red interna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</si>
  <si>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</si>
  <si>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</si>
  <si>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</si>
  <si>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</si>
  <si>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</si>
  <si>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Porcentaje</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</si>
  <si>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</si>
  <si>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Los dieciséis (16)  Acuerdos de Ciudad radicados por la Alcaldía Mayor de Bogotá D.C.,  en la Secretaría General del Concejo de Bogotá se encuentran publicados en los Anales de la Corporación y en el Registro Distrital. A continuación se relacionan los Acuerdo Distritales publicados: 
- Acuerdo 794 de 2021 "Por el cual se establecen lineamientos para incentivar la oferta gratuita de estacionamiento de bicicletas y se dictan otras disposiciones"
- Acuerdo 795 de 2021 "Por el cual se fortalece la atención en salud mental a través del plan de salud pública de intervenciones colectivas y las funciones de inspección y vigilancia a la prestación de servicios de salud mental"
- Acuerdo 796 de 2021 "Por medio del cual se crea el Sistema Distrital de Información y Seguimiento de Hurto de Bicicletas y Teléfonos Celulares"
-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 Acuerdo 798 de 2021 "Por medio del cual se implementa la estrategia de compras locales “Bogotá compra Bogotá”  
- Acuerdo 799 de 2021  "Por medio del cual se ordena la implementación de medidas de seguridad vial, se promueve el seguimiento a la siniestralidad vial en el sistema integrado de transporte público y se dictan otras disposiciones"
- Acuerdo 800 de 2021 "Por medio del cual se crea la Mesa Permanente por la Calidad del Aire en la ciudad de Bogotá, D.C. y se establecen unos lineamientos sobre la materia"
- Acuerdo 801 de 2021 "Por el cual se prohíbe la comercialización de animales vivos en plazas de mercado, se regula su comercialización en otros establecimientos y se dictan otras disposiciones"
- Acuerdo 802 de 2021 "Por el cual se establecen lineamientos para la formulación de la metodología para la evaluación y ajuste de los intervalos del Índice Bogotano de Calidad de Aire - IBOCA, y se dictan otras disposiciones"
- Acuerdo 803 de 2021 "Por el cual se institucionaliza el Observatorio de Turismo de Bogotá y se establecen los lineamientos para su gestión y se dictan otras disposiciones"
- Acuerdo 804 de 2021 "Por medio del cual se declara la bicicleta como medio de transporte prioritario en Bogotá D.C. Y se dictan otras disposiciones para fortalecer su uso"
- Acuerdo 805 de 2021 "Por medio del cual se establece una política de dignificación de las prácticas laborales en el Distrito Capital de Bogotá"
- Acuerdo 806 de 2021 "Por medio del cual se establece BACATÁ HIDRÓPOLIS, se dan los lineamientos para su implementación y se dictan otras disposiciones" 
- Acuerdo 807 de 2021 "Por el cual se promueven estrategias integrales de alimentación saludable para desincentivar el consumo de sal y azúcar, con énfasis en bebidas azucaradas, para contribuir a mejorar la calidad de vida y la salud de la población del Distrito Capital"
- Acuerdo 808 de 2021 "Por el cual se prohíben progresivamente los plásticos de un solo uso en las entidades del Distrito Capital que hacen parte del sector central, descentralizado y localidades y se dictan otras disposiciones"
- Acuerdo 809 de 2021 "Por medio del cual se reforma el Acuerdo Distrital 017 de 1999, se armoniza normativamente y se reactiva el Consejo Distrital de Paz, Reconciliación, Convivencia y Transformación de Conflictos"</t>
  </si>
  <si>
    <t xml:space="preserve">Se encuentran publicados en la Red Interna de la Corporación, en la siguiente RUTA: SECRETARIA GENERAL (//CBPRINT) (W:) ANALES Y PUBLICACIONES ACUERDOS 2021. Así mismo, se encuentran publicados en la Página web de la Corporación y en el Registro Distrital, los cuales se pueden consultar en los siguientes siguiente Links: http://concejodebogota.gov.co/acuerdos-y-resoluciones-2021/cbogota/2021-01-05/185611.php https://registrodistrital.secretariageneral.gov.co/
</t>
  </si>
  <si>
    <t xml:space="preserve">Los veinte (20) Acuerdos Distritales radicados por la Alcaldía Mayor de Bogotá D.C., en la Secretaría General del Concejo de Bogotá se encuentran publicados en los Anales de la Corporación y en el Registro Distrital. A continuación se relacionan los Acuerdo Distritales publicados:
1. Acuerdo 794 de 2021 "Por el cual se establecen lineamientos para incentivar la oferta gratuita de estacionamiento de bicicletas y se dictan otras disposiciones"
2. Acuerdo 795 de 2021 "Por el cual se fortalece la atención en salud mental a través del plan de salud pública de intervenciones colectivas y las funciones de inspección y vigilancia a la prestación de servicios de salud mental"
3. Acuerdo 796 de 2021 "Por medio del cual se crea el Sistema Distrital de Información y Seguimiento de Hurto de Bicicletas y Teléfonos Celulares"
4. Acuerdo 797 de 2021 "Por medio del cual se establecen los lineamientos para la implementación de sistemas productivos solidarios locales, como componente de la Política Pública de Desarrollo Económico, Competitividad y Productividad de Bogotá - Región y se dictan otras disposiciones"
5. Acuerdo 798 de 2021 "Por medio del cual se implementa la estrategia de compras locales “Bogotá compra Bogotá”
6. Acuerdo 799 de 2021 "Por medio del cual se ordena la implementación de medidas de seguridad vial, se promueve el seguimiento a la siniestralidad vial en el sistema integrado de transporte público y se dictan otras disposiciones"
7. Acuerdo 800 de 2021 "Por medio del cual se crea la Mesa Permanente por la Calidad del Aire en la ciudad de Bogotá, D.C. y se establecen unos lineamientos sobre la materia"
8. Acuerdo 801 de 2021 "Por el cual se prohíbe la comercialización de animales vivos en plazas de mercado, se regula su comercialización en otros establecimientos y se dictan otras disposiciones"  
9. Acuerdo 802 de 2021 "Por el cual se establecen lineamientos para la formulación de la metodología para la evaluación y ajuste de los intervalos del Índice Bogotano de Calidad de Aire - IBOCA, y se dictan otras disposiciones"
10. Acuerdo 803 de 2021 "Por el cual se institucionaliza el Observatorio de Turismo de Bogotá y se establecen los lineamientos para su gestión y se dictan otras disposiciones"
11. Acuerdo 804 de 2021 "Por medio del cual se declara la bicicleta como medio de transporte prioritario en Bogotá D.C. y se dictan otras disposiciones para fortalecer su uso"
12. Acuerdo 805 de 2021 "Por medio del cual se establece una política de dignificación de las prácticas laborales en el Distrito Capital de Bogotá"
13. Acuerdo 806 de 2021 "Por medio del cual se establece BACATÁ HIDRÓPOLIS, se dan los lineamientos para su implementación y se dictan otras disposiciones"
14. Acuerdo 807 de 2021 "Por el cual se promueven estrategias integrales de alimentación saludable para desincentivar el consumo de sal y azúcar, con énfasis en bebidas azucaradas, para contribuir a mejorar la calidad de vida y la salud de la población del Distrito Capital"
15. Acuerdo 808 de 2021 "Por el cual se prohíben progresivamente los plásticos de un solo uso en las entidades del Distrito Capital que hacen parte del sector central, descentralizado y localidades y se dictan otras disposiciones"
16. Acuerdo 809 de 2021 "Por medio del cual se reforma el Acuerdo Distrital 017 de 1999, se armoniza normativamente y se reactiva el Consejo Distrital de Paz, Reconciliación, Convivencia y Transformación de Conflictos"
17. Acuerdo 810 de 2021 “Por medio del cual se crea el fondo cuenta para la agencia distrital para la educación superior, la ciencia y la tecnología “ATENEA” y se dictan otras disposiciones”
18. Acuerdo 811 de 2021 “Por medio del cual se impulsan acciones para enfrentar la emergencia climática y el cumplimiento de los objetivos de descarbonización en Bogotá D.C.”
19. Acuerdo 812 de 2021“Por el cual se establecen los lineamientos generales para la formulación de la Política Pública Distrital de Vendedores Informales y se dictan otras disposiciones”
20. Acuerdo 813 de 2021 “Por el cual se establecen lineamientos para crear espacios de integración y participación para la población con discapacidad, en eventos artísticos, culturales y escénicos de índole distrital y local- mayor visibilidad para los artistas con discapacidad”
</t>
  </si>
  <si>
    <t>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t>
  </si>
  <si>
    <t xml:space="preserve">Durante el Tercer Trimestre del año 2021, fueron sancionados 15 Acuerdos por la Alcaldesa Mayor y publicados en el Registro Distrital y los Anales del Concejo de Bogotá, D.C.    
Acuerdo No. 814 de 2021 el día 18 de agosto de 2021
Acuerdo No. 815 de 2021 el día 24 de agosto de 2021
Acuerdo No. 818 de 2021 el día 30 de agosto de 2021
Acuerdo No. 819 de 2021 el día 30 de agosto de 2021
Acuerdo No. 817 de 2021 el día 30 de agosto de 2021
Acuerdo No. 816 de 2021 el día 25 de agosto de 2021.  
Acuerdo No. 822 de 2021 el día 07 de septiembre de 2021.  
Acuerdo No. 820 de 2021 el día 07 de septiembre de 2021.
Acuerdo No. 821 de 2021 el día 07 de septiembre de 2021. 
Acuerdo 824 de 2021 el día 15 de septiembre de 2021.
Acuerdo 823 de 2021 el 20 de septiembre de 2021.
Acuerdo No. 825 de 2021 el día 20 de septiembre de 2021.
Acuerdo No. 827 de 2021 el día 21 de septiembre de 2021.
Acuerdo No. 826 de 2021 el día 21 de septiembre de 2021.
Acuerdo No. 828 de 2021 el día 21 de septiembre de 2021.
</t>
  </si>
  <si>
    <t xml:space="preserve">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
</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</si>
  <si>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</si>
  <si>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</si>
  <si>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</si>
  <si>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</si>
  <si>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</si>
  <si>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</si>
  <si>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A fecha no se ha podido realizar la actividad, toda vez que no se contaba con equipo humano de demolab, sin embargo a la fecha ya se realizaron todos los tramites para la contratación del mismo.</t>
  </si>
  <si>
    <t>Aunque la plataforma ya esta en funcionamiento no se ha logrado articular la agenda para presentarlo en Junta de Voceros.</t>
  </si>
  <si>
    <t>N/A</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</si>
  <si>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</si>
  <si>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</si>
  <si>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</si>
  <si>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</si>
  <si>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</si>
  <si>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No se ha podido dar cumplimiento porque a la fecha no se ha contratodo, el personal de demolab, pero ya se hizo la gestión para contratarlo. </t>
  </si>
  <si>
    <t xml:space="preserve">Se realizó un servicio de habilitación a la Oficina de Comunicaciones del Concejo de Bogotá para el diseño e implementación de una estrategia con metodologías, herramientas digitales y mecanismos para la participación ciudadana, mejora de las sesiones, mayor difusión e involucramiento ciudadano. El servicio de habilitación tuvo lugar durante el mes de junio. </t>
  </si>
  <si>
    <r>
      <rPr>
        <sz val="12"/>
        <color theme="1"/>
        <rFont val="Arial"/>
        <family val="2"/>
      </rPr>
      <t xml:space="preserve">Link en Drive de DemoLab donde se puede evidenciar:
1. Documento de detalle de estrategia y metodologías de Rendición de Cuentas, habilitada y acompañada por el DemoLab. 
2. Resumen de actividades de la estrategia de rendición de cuentas 
3. Capturas de pantalla de las sesiones de co-creación de la estrategia de rendición de cuentas, habilitada y acompañada por el DemoLab. 
LINK: </t>
    </r>
    <r>
      <rPr>
        <u/>
        <sz val="12"/>
        <color rgb="FF1155CC"/>
        <rFont val="Arial"/>
        <family val="2"/>
      </rPr>
      <t>https://drive.google.com/drive/folders/15mYBdbM9YIqh-tg0C4GOtYoWy4PJqALU?usp=sharing</t>
    </r>
  </si>
  <si>
    <t>Se han desarrollado tres servicios de habilitación de la caja de herramientas para la transversalización del enfoque de genero en la Corporación. Estos servicios se han desarrollado con los siguientes concejales y sus equipos: H.C. Lucia Bastidas, H.C. Luis Carlos Leal y el H.C. Martin Rivera</t>
  </si>
  <si>
    <t xml:space="preserve">Relatorías de cada una de las sesiones, presentaciones y videos. Link de la carpeta de Drive donde están los soportes: https://drive.google.com/drive/folders/12BHU4mgYtsR-u9d2CvpkAg1ZgH_s2xqk?usp=sharing </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</si>
  <si>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</si>
  <si>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</si>
  <si>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</si>
  <si>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Actas de reuniones 
Agendas semestrales disponibles en red interna</t>
  </si>
  <si>
    <t>Se reporta avance, que no se incorpora al cálculo trimestral, dado que no estaba programado para el período objeto de seguimiento:  
En el segundo trimestre de 2021, en la Comisión Primera Permanente del Plan de Desarrollo, en  ejercicio de Control Político en sesión del 5 de abril  se debatieron las proposiciones  536 de 2020  y 131 de 2021Tema: “prestación de Servicios públicos  y Reclamaciones por  facturación de los servicios públicos domiciliarios de gas natural y energía eléctrica en el marco de la pandemia Covid 19; en el  desarrollo de las mismas intervinieron 3 ciudadanos Jorge Beltrán  y Edwar Alfaro – Presencial -Alfonso Jiménez - Virtual.                                                                  En sesión del   5 de mayo, en desarrollo de las proposiciones  667 y 715 de 2020 Tema: Situación hornos crematorios en Bogotá en pandemia y pos- pandemia intervinieron ciudadano Alfonso Jiménez Cuesta Francisco Moreno, Damaris Cadena Ortiz- Andrea Castro de la Torre,  Edil y Patricia Ramírez  por Chat.    
Igualmente  en el segundo trimestre de 2021, la Comisión Primera Permanente del Plan de Desarrollo debatió y aprobó en primer  debate los proyectos de Acuerdo  127, 130, 134, 146, 151, 171, 196 con temas muy  mportantes para la ciudadania como 1-.En Bogota, Primero el Peaton,2-Se promueve e incentiva la construcción de cruces peatonales seguros a nivel en la ciudad de Bogotá D.C. 3- Estrategias tendientes a prevenir y combatir los problemas de salud pública asociados a la alimentación no saludable en las tiendas escolares oficiales del Distrito Capital</t>
  </si>
  <si>
    <t xml:space="preserve">Agendas y ordenes del dia de los dias 5 de abril, 5 de mayo,de 2021 y actas sucintas </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</si>
  <si>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</si>
  <si>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</si>
  <si>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Número de mecanismos de articulación para incorporar prioridades locales, en la agenda estratégica de control político y gestión normativa, diseñados e implementados</t>
  </si>
  <si>
    <t>0.25</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</si>
  <si>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</si>
  <si>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</si>
  <si>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</si>
  <si>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</si>
  <si>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</si>
  <si>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 xml:space="preserve">Como no se ha podido cotratar el equpo de talento humano de demolab no se han podido canalizar las propuestas, se espera que para el segundo trimestre esta meta se pueda concretar. </t>
  </si>
  <si>
    <t xml:space="preserve">Durante las sesiones Concejo a la Calle que desarrolló el Concejo de Bogotá en la Plaza de Bolivar y el Portal de las Américas se abrió una recepción de propuestas ciudadanas en la plataforma DemoLab. En estas actividades tuvimos solamente 2 propuestas o insumos ciudadanos registrados en la plataforma. 
Sin embargo, durante las sesiones en Plaza de Bolivar y Portal de las Américas se llevó a Cabo una estrategia de participación ciudadana con diferentes elementos metodológicos en los cuales se recibieron distintos insumos de la ciudadanía, entre ellos propuestas ciudadanas. </t>
  </si>
  <si>
    <r>
      <rPr>
        <sz val="12"/>
        <color theme="1"/>
        <rFont val="Arial"/>
        <family val="2"/>
      </rPr>
      <t xml:space="preserve">1. Link de una propuesta ciudadana registrada en la plataforma del DemoLab: </t>
    </r>
    <r>
      <rPr>
        <u/>
        <sz val="12"/>
        <color rgb="FF1155CC"/>
        <rFont val="Arial"/>
        <family val="2"/>
      </rPr>
      <t>https://participa.demolab.com.co/eldialogoeslavia/consulta/6096d51b17603e8655bae540</t>
    </r>
    <r>
      <rPr>
        <sz val="12"/>
        <color theme="1"/>
        <rFont val="Arial"/>
        <family val="2"/>
      </rPr>
      <t xml:space="preserve"> 
2. Link de otra propuesta ciudadana registrada en la plataforma del DemoLab:</t>
    </r>
    <r>
      <rPr>
        <sz val="12"/>
        <color rgb="FF000000"/>
        <rFont val="Arial"/>
        <family val="2"/>
      </rPr>
      <t xml:space="preserve"> </t>
    </r>
    <r>
      <rPr>
        <u/>
        <sz val="12"/>
        <color rgb="FF1155CC"/>
        <rFont val="Arial"/>
        <family val="2"/>
      </rPr>
      <t>https://participa.demolab.com.co/eldialogoeslavia/consulta/6096d65a17603e035fbae544</t>
    </r>
    <r>
      <rPr>
        <sz val="12"/>
        <color theme="1"/>
        <rFont val="Arial"/>
        <family val="2"/>
      </rPr>
      <t xml:space="preserve"> 
3. Documento de informe del DemoLab para rendición de cuentas de primer semestre en el cual se evidencia el análisis de los datos de la participación ciudadana recopilados en Concejo a la Calle. Link: </t>
    </r>
    <r>
      <rPr>
        <u/>
        <sz val="12"/>
        <color rgb="FF1155CC"/>
        <rFont val="Arial"/>
        <family val="2"/>
      </rPr>
      <t>https://drive.google.com/file/d/15SfEtaO5q4WEl_qsRH3hWUUFOiRQ9X3k/view?usp=sharing</t>
    </r>
    <r>
      <rPr>
        <sz val="12"/>
        <color theme="1"/>
        <rFont val="Arial"/>
        <family val="2"/>
      </rPr>
      <t xml:space="preserve"> 
4. Base de datos con los insumos de la ciudadanía digitalizados, sistematizados y categorizados, en el marco del Concejo a la Calle y sus dos actividades de primer semestre. Link: </t>
    </r>
    <r>
      <rPr>
        <u/>
        <sz val="12"/>
        <color rgb="FF1155CC"/>
        <rFont val="Arial"/>
        <family val="2"/>
      </rPr>
      <t>https://drive.google.com/drive/folders/108QFdiWulmLFATcWvMsXtL5laS1qg1Rb?usp=sharing</t>
    </r>
    <r>
      <rPr>
        <sz val="12"/>
        <color theme="1"/>
        <rFont val="Arial"/>
        <family val="2"/>
      </rPr>
      <t xml:space="preserve"> </t>
    </r>
  </si>
  <si>
    <t>Se habilito la plataforma del demolab en su funcionalidad de propuestas ciudadanas para recibir aportes sobre el POT ( la plataforma esta abierta desde el 20 de septiembre). Se han recibido 20 propuestas sobre el POT.</t>
  </si>
  <si>
    <t>Plataforma Demolab www.participa.demolab.com.co/larutapot</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</si>
  <si>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</si>
  <si>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Número de proyectos de acuerdo, originados en temas priorizados por la ciudadanía y las partes interesadas en la agenda estratégica, debatidos</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</si>
  <si>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</si>
  <si>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</si>
  <si>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1</t>
  </si>
  <si>
    <t>Proyecto de Acuerdo priorizados por la junta de voceros y  definido en la agenda estratégica debatido</t>
  </si>
  <si>
    <t>Verificar que los proyectos de Acuerdo priorizados por la junta de voceros y  definidos en la agenda estratégica, se hayan debatido.</t>
  </si>
  <si>
    <t>Secretaría General
Comisiones permanentes</t>
  </si>
  <si>
    <t>Proyecto de Acuerdo priorizado por la junta de voceros y  definido en la agenda estratégica, debatido.</t>
  </si>
  <si>
    <t xml:space="preserve">Se reporta avance, que no se incorpora al cálculo trimestral, dado que no estaba programado para el período objeto de seguimiento:  :
Comisión Primera: En el segundo trimestre de 2021, la Comisión Primera Permanente del Plan de Desarrollo debatió y aprobó en primer  debate los proyectos de Acuerdo priorizados  127, 130, 134, 146, 151, 171, 196.
Comsión Segunda: Se priorizaron 9 Proyectos de Acuerdo por bancadas así:  Alianza Verde (2);  Partido Liberal (1); Cambio Radical (1); Colombia Justa y Libre (1); Bogotá para la Gente (1); Centro Democrático (2); Partido Mira (1).  </t>
  </si>
  <si>
    <t xml:space="preserve">Comisión Primera: actas sucintas de los dias 19.20.21.22.24 de abril, 07,13,27de mayo y 02, 05 de junio de 2021.
Comisión Segunda: Memorando de priorización radicado por los Honorables Concejales,  Material de Sesiones y Cuadro seguimiento Proyecto de Acuerdo que se encuentra publicados en la Red Interna.  </t>
  </si>
  <si>
    <t>Mínimo 3 Proyectos de Acuerdo debatidos, originados por los cabildantes estudiantiles</t>
  </si>
  <si>
    <t>Número de proyectos de acuerdo originados por los cabildantes estudiantiles, debatidos</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</si>
  <si>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</si>
  <si>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</si>
  <si>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</si>
  <si>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</si>
  <si>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</si>
  <si>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 xml:space="preserve">La Secreraría General el 21 de mayo de 2021  capacitó a los Cabildantes Estudiantales sobre el quehacer del Concejo de Bogotá, de manera virtual </t>
  </si>
  <si>
    <t>Grabación de la capacitación</t>
  </si>
  <si>
    <t xml:space="preserve">La Secretaría General llevó a  cabo una actividad de simulacro  el día 22  de septiembre de 2021, de la sesión que se desarrolló el día 24 de septiembre con la Cabildantes, para capacitarlos sobre el rol que debían desempeñar en el ejercicio de la segunda sesión de Cabildante estudiantil en la cual expusieron los proyectos de acuerdo de iniciativa de los estudiantes. 
Desde la Presideencia se desarrollaron mesas de trabajo con los cabildantes en las cuales participaron los asesores de las UAN ,  quienes apoyaron a los cabildantes para la elaboración  de las iniciativas,  y asistió  la Secretaría General , 
</t>
  </si>
  <si>
    <t xml:space="preserve">Audio y Vídeo reuniones realizadas a traves de cisco webex  </t>
  </si>
  <si>
    <t>Verificar que los proyectos de Acuerdo originados por los cabildantes estudiantiles, se hayan debatido.</t>
  </si>
  <si>
    <t>Proyecto de Acuerdo originado por los cabildantes estudiantiles, debatido</t>
  </si>
  <si>
    <t>Información y Comunicación</t>
  </si>
  <si>
    <t>Transparencia, acceso a la información pública y lucha contra la corrupción</t>
  </si>
  <si>
    <t>Plan de Acción</t>
  </si>
  <si>
    <t>Actividad eliminada. Versión 3 del plan de Acción 
"Realizar jornadas del Programa de Escuela al Concejo"</t>
  </si>
  <si>
    <t>Plan de Desarrollo Distrital discutido con amplia  participación ciudadana</t>
  </si>
  <si>
    <t>Número de Planes de Desarrollo Distrital discutidos con amplia  participación ciudadana</t>
  </si>
  <si>
    <t>Logro no programado para la vigencia 2021</t>
  </si>
  <si>
    <t>Plan de Ordenamiento Territorial discutido con amplia  participación ciudadana</t>
  </si>
  <si>
    <t>Número de Planes de Ordenamiento Territorial discutidos con amplia  participación ciudadana</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</si>
  <si>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</si>
  <si>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</si>
  <si>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</si>
  <si>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</si>
  <si>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</si>
  <si>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</si>
  <si>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</si>
  <si>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</si>
  <si>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</si>
  <si>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</si>
  <si>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</si>
  <si>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</si>
  <si>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</si>
  <si>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Agenda permanente de seguimiento de la emergencia sanitaria  y la recuperación económica post pandemia, incluidas en la agenda estratégica de control político, ejecutada</t>
  </si>
  <si>
    <t>Porcentaje de cumplimiento de la agenda permanente de seguimiento de la emergencia sanitaria  y la recuperación económica post pandemia, incluidas en la agenda estratégica de control político</t>
  </si>
  <si>
    <t>Realizar control político para el seguimiento de la emergencia sanitaria y la recuperación económica post pandemia</t>
  </si>
  <si>
    <t>Ejecutar: Mesas Directivas
Reportar: Secretaría General
 y Comisiones permanentes</t>
  </si>
  <si>
    <t>Control Político</t>
  </si>
  <si>
    <t>100</t>
  </si>
  <si>
    <t>Sesiones para el seguimiento de la emergencia sanitaria y la recuperación económica post pandemia</t>
  </si>
  <si>
    <t>(Número de sesiones realizadas/Número de sesiones programadas)*100</t>
  </si>
  <si>
    <t xml:space="preserve">Actas de reuniones de junta de voceros 
Agendas mensuales 
Acta de sesión
(Disponibles en red interna) </t>
  </si>
  <si>
    <t>Comisión Primera:
En el segundo trimestre de 2021, el 5 de abril se llevó a cabo el debate  a las proposiciones   536  DE 2020 Y 131 de 2021, Tema: “Reclamaciones por  facturación de los servicios públicos domiciliarios de gas natural y energía eléctrica en marco de la pandemia Covid -19”. 
Comisión Segunda: 
Se programaron y se realizaron  3 sesiones  para el seguimiento de la emergencia sanitaria
Comisión Tercera: 
En la comisión de Hacienda y Crédito Público se realizaron seis (6) debates de control político: sobre la reactivación económica se realizaron 3 sesiones: 25 enero 4 y 9 se febrero con 5 proposiciones; con el tema de reactivación en el contexto del Covid-19 el 27 de enero proposición 094 del 2020; el 24 de abril y 3 de mayo con las proposiciones 605, 633 y 668 del 2020 sobre Giros Bogotá solidaria en casa. Debates concluidos</t>
  </si>
  <si>
    <t>Comisión Primera: 
Agenda, orden del dia y acta scinta del 05 de abril de 2021.
Comisión Segunda: 
Agendas programadas para debate 29 y 30 de enero y 2 de febrero de 2021;  ,Actas sucintas; red interna.
Comisión Tercera: 
Actas de la comision :S:\HACIENDA Y CREDITO PUBLICO\PERIODO 2020 - 2023\AÑO 2021\ACTAS\ACTAS APROBADAS-FIRMADAS</t>
  </si>
  <si>
    <t>Mínimo 3 cabildos abiertos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</si>
  <si>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</si>
  <si>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Planificar y ejecutar reuniones con la ciudadanía,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</si>
  <si>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</si>
  <si>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</si>
  <si>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</si>
  <si>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Porcentaje de ejecución de las fases de diseño e implementación del centro de pensamiento ejecutado</t>
  </si>
  <si>
    <t>Gestión del Conocimiento y la Innovación</t>
  </si>
  <si>
    <t>Desarollar la primera fase del Centro de Pensamiento de la Corporación, correspondiente al diseño</t>
  </si>
  <si>
    <t>Mesa Directiva</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</si>
  <si>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</si>
  <si>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</si>
  <si>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</si>
  <si>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 xml:space="preserve">Se ha trabajado en la consolidación del primer precedente de articulación del centro de pensamiento con la Universidad del Rosario en dos vías:
1. Convenio Marco interinstitucional entre la Universidad del Rosario y el Concejo de Bogotá
2. Términos de referencia del proyecto Cpstone propuesto por la Universidad del Rosario 
Estos dos documentos aun se encuentran en revisión de la Oficina Jurídica de la Corporación para darle trámite con Mesa Directiva. </t>
  </si>
  <si>
    <r>
      <rPr>
        <sz val="12"/>
        <color theme="1"/>
        <rFont val="Arial"/>
        <family val="2"/>
      </rPr>
      <t xml:space="preserve">Link al Drive de DemoLab en el cual se evidencian los documentos referidos anteriormente: </t>
    </r>
    <r>
      <rPr>
        <u/>
        <sz val="12"/>
        <color rgb="FF1155CC"/>
        <rFont val="Arial"/>
        <family val="2"/>
      </rPr>
      <t>https://drive.google.com/drive/folders/1L5dGsLQSblXElr2PZPOp8afgwY_cJhtm?usp=sharing</t>
    </r>
    <r>
      <rPr>
        <sz val="12"/>
        <color theme="1"/>
        <rFont val="Arial"/>
        <family val="2"/>
      </rPr>
      <t xml:space="preserve"> </t>
    </r>
  </si>
  <si>
    <t>Se han realizado exploración con la U. Javeriana y la U. Externado. Sin embargo, no se ha finalizado la construcción del documento final debido a que este depende de la articulación del Concejo y entidades de educación superior.</t>
  </si>
  <si>
    <t>Actas de las reuniones desarrolladas.</t>
  </si>
  <si>
    <t>Directorio de  organizaciones de la sociedad civil,  especializadas por temas consolidado, para consulta del Concejo de Bogotá</t>
  </si>
  <si>
    <t>Mesa Directiva 
Junta de Voceros
Secretaría General
Subsecretarías de Comisiones Permanentes</t>
  </si>
  <si>
    <t>Número de  directorios de  organizaciones de la sociedad civil,  especializadas por temas, consolidado, para consulta del Concejo de Bogota, consolidados</t>
  </si>
  <si>
    <t>0.3</t>
  </si>
  <si>
    <t>0.4</t>
  </si>
  <si>
    <t>Identificar las organizaciones civiles que se relacionen con el Concejo de Bogotá, D.C.</t>
  </si>
  <si>
    <t xml:space="preserve">Secretaría General 
Comisiones Permanentes </t>
  </si>
  <si>
    <t xml:space="preserve">Lista de las organizaciones civiles que se puedan acercar a la Corporaciòn </t>
  </si>
  <si>
    <t>Número de listados de las organizaciones civiles que se pueda acercar a la Corporación</t>
  </si>
  <si>
    <t xml:space="preserve">Lista de organizciones </t>
  </si>
  <si>
    <t>Herramienta para el seguimiento a la implementación de los Acuerdos distritales, diseñada e implementada</t>
  </si>
  <si>
    <t xml:space="preserve">Número de  herramientas para el seguimiento a la implementación de los Acuerdos distritales diseñadas e implementadas </t>
  </si>
  <si>
    <t>0.50</t>
  </si>
  <si>
    <t>Mínimo 12 foros con participación de expertos, en temas priorizados por la ciudadanía</t>
  </si>
  <si>
    <t>Número de  foros con participación de expertos, en temas priorizados por la ciudadanía, realizados</t>
  </si>
  <si>
    <t>Realizar foros con participación de expertos y ciudadanía en general, basados en la agenda estratégica definida en la junta de voceros</t>
  </si>
  <si>
    <t>Junta de Voceros
Secretaría General
Comisiones Permanentes</t>
  </si>
  <si>
    <t>3</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</si>
  <si>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</si>
  <si>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</si>
  <si>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t>Secretaría General: 
Revisados los archivos de la secretaría General no se evidenció que se haya programado Foros donde se contara con la participación de Expertos y ciudadanía en sesiones de Control Político en el segundo Trimestre de 2021
Comisión Primera:
En el segundo trimestre de 2021 la no realizó foros.
Comisión Tercera: Durante el trimestre solicitado no se realizaron foros en esta Comisión con participación de expertos</t>
  </si>
  <si>
    <t>Capacidades de gestión de los procesos misionales  fortalecidas, para hacer mas eficiente el ejercicio del control político y la gestión normativa.</t>
  </si>
  <si>
    <t>Biblioteca Jurídica Virtual en operación, para el seguimiento de los acuerdos y de los proyectos de acuerdo</t>
  </si>
  <si>
    <t>Dirección Jurídica</t>
  </si>
  <si>
    <t xml:space="preserve">Porcentaje de avance de las fases del proyecto de Biblioteca virtual ejecutados. </t>
  </si>
  <si>
    <t xml:space="preserve">Fortalecimiento institucional y simplificación de procesos </t>
  </si>
  <si>
    <t>Desarrollar el 100% de las actividades previstas para la vigencia, para avanzar en la puesta en operación de la Biblioteca Jurídica Virtual, que permita hacer seguimiento a los acuerdos y proyectos de acuerdo</t>
  </si>
  <si>
    <t xml:space="preserve">Secretaría General </t>
  </si>
  <si>
    <t xml:space="preserve">Biblioteca Jurídica Virtual, con los avances programados para la vigencia </t>
  </si>
  <si>
    <t>(Número de actividades ejecutadas / Número de actividades programadas) * 100</t>
  </si>
  <si>
    <t>Registros disponibles en la dependencia responsable</t>
  </si>
  <si>
    <t>Herramienta  para la producción de las actas de las sesiones del Concejo de Bogotá en tiempo real, implementada</t>
  </si>
  <si>
    <t>Dirección Administrativa
Secretaría General</t>
  </si>
  <si>
    <t xml:space="preserve">Porcentaje de avance de las fases del proyecto de sistema de relatoría, ejecutadas. </t>
  </si>
  <si>
    <t>Diseñar e implementar un sistema de relatoría actualizado y un modelo de gestión de contenidos e información, con base en el diagnóstico realizado en la vigencia 2020</t>
  </si>
  <si>
    <t>Anales y Relatoría</t>
  </si>
  <si>
    <t>Sistema de relatoría y  modelo de gestión de contenidos e información, actualizados</t>
  </si>
  <si>
    <t>(Número de actividades ejecutadas / Número de actividades programadas)*100</t>
  </si>
  <si>
    <t>Solicitudes de contratación del equipo 
Solicitud para la adquisición del software</t>
  </si>
  <si>
    <t>Se presentaron solicitudes de contratación del equipo, resaltando la de pretación de servicios profesionales para gestionar los componentes tecnológicos y administrativos requeridos para determinar la viabilidad e implementación del sistema de relatoría actualizada, que soporte la actividad misional de las Comisiones Permanentes y la Plenaria de la Corporación.</t>
  </si>
  <si>
    <t>Solicitudes de contratación</t>
  </si>
  <si>
    <t>Reglamento interno del Concejo de Bogotá con las modificaciones requeridas, buscando una mayor eficiencia y transparencia en el desarrollo de sus objetivos misionales</t>
  </si>
  <si>
    <t>Mesa Directiva
Junta de Voceros
Secretaría General</t>
  </si>
  <si>
    <t>Número de Acuerdos Distritales con modificaciones al reglamento interno del Concejo de Bogotá, expedidos</t>
  </si>
  <si>
    <t>0.5</t>
  </si>
  <si>
    <t xml:space="preserve">Fortalecimiento organizacional y simplificación de procesos </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</si>
  <si>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</si>
  <si>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</si>
  <si>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</si>
  <si>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</si>
  <si>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</si>
  <si>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Sistema propio y pertinente de medición de la gestión del Concejo  y de los Concejales de Bogotá, diseñado y adoptado</t>
  </si>
  <si>
    <t>Mesa Directiva
Junta de Voceros
Secretaría General
Oficina Asesora de Planeación</t>
  </si>
  <si>
    <t>Número de sistemas de medición de la gestión del Concejo y de los Concejales de Bogota, diseñados y adoptados</t>
  </si>
  <si>
    <t>Evaluación de Resultados</t>
  </si>
  <si>
    <t>Seguimiento y Evaluación del Desempeño Institucional</t>
  </si>
  <si>
    <t>Desarrollar el 100% de las actividades previstas para la vigencia, para avanzar en el diseño y adopción del sistema de medición de la gestión del Concejo y de los Honorables Concejales de Bogota</t>
  </si>
  <si>
    <t>Mesa Directiva 
Junta de Voceros 
Secretaría General</t>
  </si>
  <si>
    <t xml:space="preserve">Sistema de medición de la gestión del Concejo y de los Concejales de Bogotá, con los avances programados para la vigencia </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</si>
  <si>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</si>
  <si>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</si>
  <si>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</si>
  <si>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</si>
  <si>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Número de agendas de trabajo conjunto de los Concejos de la región, convenidas</t>
  </si>
  <si>
    <t>Desarrollar el 100% de las actividades previstas para la vigencia, para coordinar la agenda de trabajo conjunto con los Concejos de la región</t>
  </si>
  <si>
    <t>Agenda de trabajo conjunto con los Concejos de la región, con los avances programados para la vigencia</t>
  </si>
  <si>
    <t xml:space="preserve">Mínimo 3 encuentros temáticos con los Concejos de la región realizados </t>
  </si>
  <si>
    <t>Mesa Directiva
Junta de Voceros
Secretaria General</t>
  </si>
  <si>
    <t>Número de encuentros temáticos con los Concejos de la región, realizados por año</t>
  </si>
  <si>
    <t>Desarrollar el 100% de las actividades previstas para la vigencia, para realizar encuentros temáticos con los Concejos de la región</t>
  </si>
  <si>
    <t>Encuentros temáticos con los concejos de la región realizados, conforme a lo programado para la vigencia</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</si>
  <si>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</si>
  <si>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</si>
  <si>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</si>
  <si>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</si>
  <si>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</si>
  <si>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Número de actores del ecosistema de innovación formados</t>
  </si>
  <si>
    <t>Actualización de Kit de innovación del Concejo
Apropiación del Kit de innovación del Concejo (2 al año)</t>
  </si>
  <si>
    <t>Mesa Directiva- Demolab</t>
  </si>
  <si>
    <t>Talento Humano</t>
  </si>
  <si>
    <t>Kit de innovación del Concejo actualizado</t>
  </si>
  <si>
    <t>Número de kits actualizados</t>
  </si>
  <si>
    <t>Kit del funcionario y/o el concejal innovador entregado a los concejales y UAN</t>
  </si>
  <si>
    <t xml:space="preserve">Realizar jornadas de capacitación, socialización y/o sensibilización en Gestión del conocimiento y la innovación, en el marco del Plan Institucional de Capacitación. </t>
  </si>
  <si>
    <t>Mesa Directiva - Demolab
Equipo Técnico de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</si>
  <si>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</si>
  <si>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</si>
  <si>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</si>
  <si>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Semillero de innovación del Concejo de Bogotá consolidado</t>
  </si>
  <si>
    <t xml:space="preserve">Número de iniciativas producidas por el semillero de innovación </t>
  </si>
  <si>
    <t>Desarrollar el 100% de las actividades previstas para la vigencia, para consolidar el Semillero de innovación del Concejo de Bogotá</t>
  </si>
  <si>
    <t>Semillero de innovación con los avances programados para la vigencia</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</si>
  <si>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</si>
  <si>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</si>
  <si>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Numero de diagnósticos de los retos, necesidades y oportunidades de mejora para una participación efectiva de la ciudadanía, presentados al CIGD</t>
  </si>
  <si>
    <t>Desarrollar el 100% de las actividades previstas para la vigencia, para diagnosticar los retos, las necesidades y oportunidades de mejora para una participación efectiva de la ciudadanía en la Corporación</t>
  </si>
  <si>
    <t>Diagnóstico de los retos, necesidades y oportunidades de mejora para una participación efectiva de la ciudadanía en la Corporación, con los avances programados para la vigencia</t>
  </si>
  <si>
    <t>Mínimo 12 metodologías, espacios, herramientas u otras soluciones para la apertura y la participación</t>
  </si>
  <si>
    <t>Número de metodologías, espacios, herramientas u otras soluciones para la apertura y la participación, diseñadas e implementadas</t>
  </si>
  <si>
    <t>Diseñar metodologías, espacios, herramientas u otras soluciones para la apertura y la participación</t>
  </si>
  <si>
    <t>metodologías, espacios, herramientas u otras soluciones, diseñadas y entregadas</t>
  </si>
  <si>
    <t>Número de metodologías, espacios, herramientas u otras soluciones, diseñadas y entregadas</t>
  </si>
  <si>
    <t>Metodologías entregadas a la Mesa Directiva</t>
  </si>
  <si>
    <t>Estrategia Concejo a la Casa implementada</t>
  </si>
  <si>
    <t>Número de iniciativas Concejo a casa diseñadas, implementadas y evaluadas</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</si>
  <si>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</si>
  <si>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</si>
  <si>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</si>
  <si>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</si>
  <si>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</si>
  <si>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Se diseño e implemento la estrategia de "concejo a la casa"  alrededor del POT en el marco de la ruta POT.</t>
  </si>
  <si>
    <t>Informe la ruta POT.</t>
  </si>
  <si>
    <t>Mínimo 3 Asambleas ciudadanas desarrolladas</t>
  </si>
  <si>
    <t xml:space="preserve">Número de asambleas ciudadanas diseñadas, desarrolladas y evaluadas </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</si>
  <si>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</si>
  <si>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</si>
  <si>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</si>
  <si>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</si>
  <si>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</si>
  <si>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</si>
  <si>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Porcentaje de ejecución del plan de participación ciudadana</t>
  </si>
  <si>
    <t xml:space="preserve">Gestión con Valores para resultados </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</si>
  <si>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</si>
  <si>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</si>
  <si>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</si>
  <si>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</si>
  <si>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</si>
  <si>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</si>
  <si>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GDE-FO-003 Reporte interno de las actividades de participacion ciudadanada</t>
  </si>
  <si>
    <t xml:space="preserve">Se realizó Concejo a la Calle durante el mes de mayo en Plaza de Bolivar y Portal de las Américas.  En estas dos sesiones se implementaron distintos elementos metodológicos de participación como fichas individuales, telas y lienzos, círculos de la palabra, intervenciones verbales con el micrófono del Concejo, derechos de petición, entre otras. 
Adicionalmente, se realizó un informe con el análisis cuantitativo, cualitativo y recomendaciones para el Concejo de Bogotá, Alcaldía Local y Gobierno Nacional. </t>
  </si>
  <si>
    <t xml:space="preserve">1. Documento de informe y análisis de insumos ciudadanos de Concejo a la Casa. Link: https://drive.google.com/file/d/1vSZ9rPsHgHAtPZbJI7e0s8egw2KXsJsG/view?usp=sharing  
2. Link con insumos de la ciudadanía de la sesión de Plaza de Bolivar: Link:  https://drive.google.com/drive/folders/1m9TR-0xK2khLKZg0xhixGg3lIxCTTN63?usp=sharing  
3. Link con insumos de la ciudadanía en la sesión de Portal de las Américas: https://drive.google.com/drive/folders/1M4czPBTDjrtdSwXI0Z8s6lUT5Q9D4-FV?usp=sharing  
4. Documento de Excel con todos los insumos ciudadanos, categorizados por temas, niveles de incidencia institucional: https://drive.google.com/file/d/1xCb7RWJEfHkwOV-XJo2rk7flIte7LB1o/view?usp=sharing </t>
  </si>
  <si>
    <t>Participación ciudadana</t>
  </si>
  <si>
    <t xml:space="preserve">Revisar la caracterización de partes interesadas estableciendo las necesidades de los grupos de valor en materia de información y actualizar en caso de ser necesario. </t>
  </si>
  <si>
    <t>Revisión: Dirección Jurídica - Atención al Ciudadano, Secretaria General, Comisiones permanentes, Dirección administrativa, Dirección Financiera, Oficina Asesora de Comunicaciones y Oficina Asesora de Planeación
Reporte: Líder del Equipo</t>
  </si>
  <si>
    <t>Documento actualizado de caracterización de partes interesadas o acta de revisión</t>
  </si>
  <si>
    <t>Número de documentos revisado o actas de revisión de documentos realizados</t>
  </si>
  <si>
    <t>Documento actualizado o acta de revisión</t>
  </si>
  <si>
    <t>Mediante reunión el día 17 de julio del equipo técnico se determino el mantener el objetivo y las variables de la actual caracterización y solo actualizar el contenido de ellas, de las cuales ya se actualizaron las de carácter externo y las de carácter interno están en proceso de actualización.
La Comisión Primera del Plan de Desarrollo asistió a las reuniones que Convocadas  para hacer la caracterización de partes interesadas.</t>
  </si>
  <si>
    <t xml:space="preserve">Acta de reunion del Equipo tecnico del 17 de Julio </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</si>
  <si>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</si>
  <si>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</si>
  <si>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</si>
  <si>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</si>
  <si>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</si>
  <si>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Se efectuo un taller denominado "Participación ciudadana, control social y rendición de cuentas" desarrollado en los meses de junio  y julio 2021</t>
  </si>
  <si>
    <t>Registro de asistencia PIC</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</si>
  <si>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</si>
  <si>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</si>
  <si>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</si>
  <si>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</si>
  <si>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</si>
  <si>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Demolab:
Se realizó la planeación estratégica del Demolab para el año 2021, en la cual se identificaron actividades e hitos clave para el laboratorio. Entre ellos se identificaron y se encuentran las actividades de la línea de Apertura, Participación e Incidencia del laboratorio. 
Adicionalmente, se realizó un documento de insumo para la Oficina de Atención al Ciudadano y otras dependencias con el detalle de las actividades.
Comisión Segunda: 
En el segundo trimestre no hubo participación de la ciudadanía en los debates de control poiítico: Aunado a lo anterior, se llevaron a cabo discusiones de proyectos de acuerdo en donde la participacióon ciudadana es muy escasa, salvo en los proyectos de acuerdo que son de gran calado. 
Dirección Jurídica: 
El Proceso de Atención al Ciudadano apoya las actividades adelantadas por el Laboratorio de Innovación del Concejo de Bogotá, D.C.</t>
  </si>
  <si>
    <t>Demolab: 1. Documento narrativo que explica las actividades y la frecuencia de los procesos de participación ciudadana del DemoLab para el año 2021. Link: https://docs.google.com/document/d/1cZR5ODWZDVNNHVzv_dE49Ak7SMYVBwtxNE-DgNGTTG0/edit?usp=sharing 
Jurìdica: se adjunta  documento soporte de actividades  por parte de DEMOLAB</t>
  </si>
  <si>
    <t>Elaborar  y 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</si>
  <si>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</si>
  <si>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</si>
  <si>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Cronograma elaborado</t>
  </si>
  <si>
    <t>Número de cronogramas elaborados</t>
  </si>
  <si>
    <t>Cronograma con los espacios de participación ciudadana, presenciales y virtuales</t>
  </si>
  <si>
    <t>Demolab: 
Se desarrolló un documento narrativo y una matriz de excel con el cronograma de actividadesde participación ciudadana a desarrollar por el DemoLab en 2021.
Como se indicó anteriormente, en el segundo trimestre no hibo participación ciudadano por lo que no se hizo necesario la elaboración de cronogramas para tal fin. 
Dirección Jurídica: 
Se encuentra elaborado y se viene  divulgando a través de la página  web y las redes sociales.  Se evidencia en el “Documento de planeación de actividades de participación</t>
  </si>
  <si>
    <t xml:space="preserve">Demolab: 1. Documento narrativo que explica las actividades y la frecuencia de los procesos de participación ciudadana del DemoLab para el año 2021. Link: https://docs.google.com/document/d/1cZR5ODWZDVNNHVzv_dE49Ak7SMYVBwtxNE-DgNGTTG0/edit?usp=sharing 
2. Cronograma de actividades departicipación ciudadana del DemoLab en la línea de apertura, participación e incidencia para el años 2021. Link: https://docs.google.com/spreadsheets/d/1dVAUBftDy51j_mb7Cv1f5rip4uiZCF1YdeDczKrhPoY/edit?usp=sharing </t>
  </si>
  <si>
    <t>Ejecutar y reportar las actividades del cronograma de participación ciudadana, liderada   por cada dependencia responsable del espacio o instancia de participación establecidas para la vigencias 2021.</t>
  </si>
  <si>
    <t>Ejecución y reportes: Dependencias responsables de las actividad de participación (Ver cronograma)
Consolidación:  Oficina Asesora de Planeación
Reporte: Líder del Equipo</t>
  </si>
  <si>
    <t>Todos los Procesos</t>
  </si>
  <si>
    <t>Informe y/o reporte de las actividades desarrolladas según el cronograma de participación</t>
  </si>
  <si>
    <t>Número de informes y/o reportes de las  actividades desarrolladas</t>
  </si>
  <si>
    <t xml:space="preserve">En reuniones de los meses de julio y septiembre  del Equipo Técnico de Información y Comunicación Pública, Transparencia, Anticorrupción, Servicio a la Ciudadanía, Participación Ciudadana y Rendición de Cuentas, se solicitaron los reportes de las actividadades de participacion, estos fueron allegados al correo de planeación.
</t>
  </si>
  <si>
    <t>Formato de reporte de las actividades de particiapacion allegadas por las dependencias responsables de lidedar los espacios de participación. 
Actas de reunion de julio y septiembre.</t>
  </si>
  <si>
    <t xml:space="preserve">Divulgar  a través de los diferentes canales de comunicación de la Corporación  (redes sociales, página web y otros),  las actividades,  espacios y/o  instancias de participación establecidas en el cronograma para la vigencia 2021 </t>
  </si>
  <si>
    <t>Solicitudes de la publicación y reporte: Dependencias responsables de las actividad de participación (Ver cronograma).
 Divulgación: Oficina Asesora de Comunicaciones.
Consolidación:  Oficina Asesora de Planeación
Reporte: Líder del Equipo</t>
  </si>
  <si>
    <t>Comunicaciones e información</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</si>
  <si>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</si>
  <si>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</si>
  <si>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</si>
  <si>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</si>
  <si>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Oficina Asesora de Planeación</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</si>
  <si>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</si>
  <si>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</si>
  <si>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</si>
  <si>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</si>
  <si>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 xml:space="preserve">Para la formulación de la planeación institucional de la  para la vigencia 2021 se abrió espacio de participación ciudadana mediante publicación de los borradores del Plan de acción anual y el Plan Anticorrupción y de Atención al Ciudadano para consulta en la página web de la Corporación, en el período del 16 de diciembre de 2020 al 15 de enero del 2021. Las observaciones de la ciudadanía fueron recibidas mediante comunicación a la cuenta de correo electrónico institucional de la Oficina Asesora de Planeacion: planeacion@concejobogota.gov.co.
Igualmente, para el Plan Anticorrupción y de Atención al Ciudadano se desarrolló ejercicio de participación interna, mediante la publicación en la red interna de la Corporación del Borrador del plan entre los meses de noviembre, diciembre y enero, y la divulgación del espacio para realizar observacines mediante correos electrónicos masivos. </t>
  </si>
  <si>
    <t>Registro en la página web de la Corporación
Correos electrónicos institucionales</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</si>
  <si>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</si>
  <si>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</si>
  <si>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</si>
  <si>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Informe de evaluación de la estrategia de participación ciudadana elaborado</t>
  </si>
  <si>
    <t>Evaluar y verificar la aplicación de los mecanismos de participación ciudadana, que en el desarrollo del mandato constitucional y legal diseñe la Corporación, según el literal I del articulo 12 de la ley 87 de 1993</t>
  </si>
  <si>
    <t>Oficina de Control Interno</t>
  </si>
  <si>
    <t>Evaluación Independiente</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</si>
  <si>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</si>
  <si>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</si>
  <si>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</si>
  <si>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</si>
  <si>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</si>
  <si>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Porcentaje de la estrategia de comunicación externa diseñada, implementada y evaluada</t>
  </si>
  <si>
    <t>Realizar los productos comunicativos para visibilizar la gestión del Concejo</t>
  </si>
  <si>
    <t>Oficina Asesora de Comunicaciones</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</si>
  <si>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</si>
  <si>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</si>
  <si>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</si>
  <si>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 xml:space="preserve">-Boletín diario o Comunicado de Prensa=133
-Comunicados de prensa Concejales=451
-Comunicados de prensa Presidencia y OAC=17
-Publicaciones por Twitter=3200
-Publicaciones por Instagram=98
-Publicaciones por Facebook=258
-Sesiones via streaming =2
-Fotografías Sesiones, eventos, Concejales=1381
-Capturas de pantalla Sesiones y eventos=148
-Baners = 55
-Piezas para redes=245
-Piezas comunicaciones internas = 18
-Piezas campañas, premios, condecoraciones, otras= 31
- Presencia en Redes sociales durante periodo de descanso de mitad de año  de los Concejales 
</t>
  </si>
  <si>
    <t>Página web, redes sociales oficiales del concejo, informe de gestion 1er semestre 2021</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</si>
  <si>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</si>
  <si>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</si>
  <si>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</si>
  <si>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</si>
  <si>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Durante el primer trimestre la Secretaría General desarrolló las convocatorias para  otorgar las siguientes ordenes al mérito:
1)  María Currea de Aya, en  el grado Cruz de Oro. Mediante la resolución No. 0102 del 4 de marzo de 2021 se confirió la orden a la Señora Aydee Rodríguez Soto
2) Javier de Nicoló, grado Cruz de Oro, . Mediante la resolución No. 0118 del 17 de marzo de 2021, se confirió la orden a la fundación Rojo Amarillo Negro siempre</t>
  </si>
  <si>
    <t xml:space="preserve">Resoluciones </t>
  </si>
  <si>
    <t xml:space="preserve">Durante el trimestre comprendido entre el 1 de abril al 30 de junio la Secretaria General enc umplimiento del Cronograma anual de condecoraciones abrió las convocatorias para que el Concejo de bogotá otorgará de conformidad con lso acuerdo las siguientes ordenes al mérito:
Abril 25 Orden al Mérito Responsabilidad Social DONA BOGOTA 
Mayo 8 Orden al  Mérito Periodístico ALVARO GÓMEZ HURTADO 
Junio 5 Orden Excelencia Abmbiental JOSE CELESTINO MUTIS
* (Abril 23) La Orden al mérito literario DON QUIJOTE DE MANCHA de conformiddad con la comunición enviada por la Secretaría de Educación, el concurso que debe realizar para seleccionar a los ganadores de esta orden por razones de la pandemia lo aplazó y se programa la entrega para el mes de agosto. </t>
  </si>
  <si>
    <t xml:space="preserve">Durante el período comprendido entre el 1 de julio y el 30 de septiembre de 2021, la Secretaria General realizó el trámite para el otorgamiento de las ordnes civil al mérito según cronograma institucional, mediante las siguientes resoluciones:
1. Resolución 0150 del 21 de abril, mediante la cual se declaró desierto el otorgamiento de la Orden Civil al mérito Mario Upegui Hurtado 
2. Resolución 0271 del 19 de julio de 2021, mediante la cual se otorgó la Orden civil al mérito Héroes del Distrito, al doctor Juan Carlos Arizmendi Correa, postulado por el director de la CRUE
3. Resolución 0292 del 4 de agosto de 2021, mediante la cual se otorgó la Orden Civil al mérito Germán ARciniegas al barrio Calvo Sur
4. REsolución No. 334 del 30 de agosto de 2021, por medio de la cual se otorgó un Reconocimiento por la Responsabilidad Social en el Ditrito Capital a la Corporación de Abastos de Bogotá, S.A. 
5. Resolución NO. 0371 del 17 de septiembre de 2021, por medio de la cual se declaró desierto el otorgamiento de la orden civiil al mérito constructores de Paz 
6.Resolución No.      , mediante la cual se declaró desierta la orden civil al mérito Heroes anónimos 
7. Resolución No, 0372 del 17 de septiembre de 2021, por la cual se otorgó la orden al merito literario Don Quijote de la mancha, a los estudiantes que particparon del concurso LEER ES VOLAR de la SEcretaríam Distrital de Educación 
</t>
  </si>
  <si>
    <t xml:space="preserve">Informes de las comisiones de evaluación con los nombres de los ganadores
Resoluciones de otorgamiento de las ordenes civiles al mérito, reconocimientos 
</t>
  </si>
  <si>
    <t xml:space="preserve">Estrategia de comunicación interna, para difundir el impacto de las decisiones administrativas, en los funcionarios de la Corporación, diseñada, implementada y evaluada </t>
  </si>
  <si>
    <t xml:space="preserve">Porcentaje de la estrategia de comunicación interna diseñada, implementada y evaluada </t>
  </si>
  <si>
    <t>Diseñar e inciar la implementación de una estrategia de comunicación interna, para difundir las decisiones administrativas en los funcionarios de la Corporación</t>
  </si>
  <si>
    <t>Estrategia de comunicación interna diseñada y con su primera fase implementada
Segudo Trimestre: Diseño
Cuatro Trimestre: Inicio de implementación</t>
  </si>
  <si>
    <t>Número de Estrategias de comunicación interna diseñada</t>
  </si>
  <si>
    <t>Página intranet
Correos electrónicos
Informe de gestión</t>
  </si>
  <si>
    <t>Se está elaborando el diseño de la estrategia de comunicación interna, y una propuesta de implementación preliminar a tarvés de una   campaña de comunicación interna para la Mesa Directiva que se realizará en el mes de agosto una vez se cierre la actividada de la audiencia publica de rerndición de cuentas</t>
  </si>
  <si>
    <t>Se anexan dos (2) documentos  con un resumen de la estrategia de comunicaión interna, y la propuesta de campaña diseñada para la mesa directiva
ACTIVIDAD 45 Resumen gestión Estrategia de Comunicación interna
ACTIVIDAD 45 Estrategia Comunicación interna - PROPUESTA CAMPAÑA MESA DIRECTIVA</t>
  </si>
  <si>
    <t>Medición de la imagen y el reconocimiento del Concejo de Bogotá</t>
  </si>
  <si>
    <t>Número de herramientas de medición de la imagen del Concejo implementadas</t>
  </si>
  <si>
    <t>Realizar la solicitud de asignación de recursos y definir los términos de referencia, solicitud de contratación (y demas procesos administrativos)  para contratar la empresa que realizará la "Medición de la imagen y reconocimiento del Concejo de Bogotá"</t>
  </si>
  <si>
    <t>Coordina:
Oficina Asesora de Comunicaciones
Acompañamiento y asesoría:
-Demolab
- Oficina Asesora de Planeación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</si>
  <si>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</si>
  <si>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</si>
  <si>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Términos de referencia y trámites administrativos realizados, 
Informe de gestión</t>
  </si>
  <si>
    <t xml:space="preserve">Se solicitó asesoría a la Dirección financiera  para  la creación de la línea de financiación para contar con recursos para la financiación de la actividad de "Medición de la imagen y reconocimiento del Concejo de Bogotá" (se anexa memorando de solicitud).
Con el apoyo y asesoría del Director financiero, se han realizado varias reuniones para la creación de la respectiva línea de financiación y solicitud de recursos. Este ejercicio está en el marco de la formulación de una  propuesta de anteproyecto de presupuesto para la adquisición de bienes y servicios para la Corporación, que es presentado a la Secretaria Distrital de Hacienda. Una vez presentado, ellos lo consolidan para que en este semestre se presente al Concejo para la aprobación presupuestal del año entrante. De esta forma, las líneas de contratación aprobadas estarían a partir de 2022. Se anexa archivo en Excel donde se presenta (resaltado en verde) la solicitud de recursos por $300.000.000 para esta actividad elaborada conjuntamente con la Dirección financiera, una vez sea aprobada se contaría con recursos de financiación para el 2022.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Para la elaboración de los términos de referencia necesariamente se debe contar con el apoyo y asesoría de DEMOLAB, lo cual se espera realizar durante este segundo semestre. La solicitud de contratación solo será posible cuando se cuenten con recursos financieros.
</t>
  </si>
  <si>
    <t xml:space="preserve">Se anexan dos (2) archivos
ACTIVIDAD 46 MEMO contratacion medicion imagen del Concejo CORDIS 2021IE3455 (2)
ACTIVIDAD 46 Necesidades presupuesto vigencia 2022 OAC
</t>
  </si>
  <si>
    <t xml:space="preserve">Herramientas de transparencia y acceso a la información </t>
  </si>
  <si>
    <t>Página web rediseñada y con manual de administración y uso</t>
  </si>
  <si>
    <t>Número de paginas web rediseñadas y con manual de administración y uso adoptados</t>
  </si>
  <si>
    <t>0.20</t>
  </si>
  <si>
    <t>0.80</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</si>
  <si>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</si>
  <si>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Coordina:
- Oficina Asesora de Comunicaciones
- Dirección Administrativa -Equipo de Sistemas
Acompañamiento y asesoría:
-Demolab</t>
  </si>
  <si>
    <t>Comunicaciones e información
Sistemas y seguridad de la información</t>
  </si>
  <si>
    <t xml:space="preserve">Solicitud de asignación de recursos, términos de referencia, solicitud de contratación, de la empresa que realizará el rediseño de la Página web, con sus respectivos manuales </t>
  </si>
  <si>
    <t>Estas dos actividades # 47 Y 48 (PAGINA WEB Y PAGINA INTRANET) se desarrollan conjuntamente con la Dirección administrativa – Procesos de sistemas, se solicitó a la Dirección administrativa información acerca de los avances que han tenido al respecto de la página web  e intranet, ya que este tema se vino trabajando fuertemente durante el año 2020. 
Se cuentan con recursos por valor de $140.000.000 (según se muestra en el archivo en Excel anexo), lo cual facilita el proceso de contratación para el segundo semestre de 2021.  Dentro del trabajo coordinado entre las dos dependencias (Comunicaciones y Sistemas)  se organizó un grupo de trabajo y se han desarrollado siete reuniones en las cuales se ha avanzado en el desarrollo de la ficha técnica para la solicitud de contratación (se anexa borrador de la ficha técnica), en la cual se incluyen tanto los aspectos técnicos del CMS que se requeriría, capacitaciones de personal, de transferencia de conocimiento y demás aspectos técnicos,  así como los requerimientos para el desarrollo de la página web e intranet ajustado a las necesidades del Concejo.
La participación de DEMOLAB para el desarrollo de esta actividad no ha sido posible debido a que los contrataron solo hasta el mes de junio, y han estado dedicados de lleno a la actividad de desarrollo e implementación de la nueva estrategia de Audiencia pública de rendición de cuentas. Se cuenta con un documento elaborado por ellos a finales de 2020, en el cual se plantean unas términos de referencia preliminares para la contratación de esta actividad (se anexa este documento de Demolab), y se espera contar con ellos  para la versión definitiva de términos de referencia.</t>
  </si>
  <si>
    <t xml:space="preserve">Se anexan archivos
ACTVIDAD 47 y 48 memo contratacion pag web intranet CORDIS 2021IE3448
ACTIVIDAD 47 y 48 Diagnostico y recomendaciones para la web del Concejo  DEMOLAB
ACTIVIDAD 47 y 48 Borrador Ficha Técnica Reestructuración Pagina web 2021
ACTIVIDAD 47 y 48 Lineas de Contratación Portal WEB
</t>
  </si>
  <si>
    <t>Intranet rediseñada y con manual de administración y uso</t>
  </si>
  <si>
    <t>Número de Intranet rediseñadas y con manual de administración y uso adoptados</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</si>
  <si>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</si>
  <si>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 xml:space="preserve">Solicitud de asignación de recursos, términos de referencia, solicitud de contratación, de la empresa que realizará el rediseño de la intranetb, con sus respectivos manuales </t>
  </si>
  <si>
    <t xml:space="preserve">Desempeño superior al 90% en la medición del Índice de Trasparencia y Acceso a la Información de la Procuraduría General de la Nación  </t>
  </si>
  <si>
    <t>Porcentaje de calificación anual del Índice de Trasparencia  y Acceso a la Información de la Procuraduría General de la Nación</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</si>
  <si>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</si>
  <si>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</si>
  <si>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Gestión de Mejora Continua del SIG</t>
  </si>
  <si>
    <t>&gt; 90</t>
  </si>
  <si>
    <t>Documentos e información publicados en el botón de transparencia de la pagina Web</t>
  </si>
  <si>
    <t>Informe de medición del ITA</t>
  </si>
  <si>
    <t xml:space="preserve">Nivel de riesgo moderado en las dos mediciones bienales del Índice de Transparencia por Bogotá </t>
  </si>
  <si>
    <t>Número de mediciones del Índice de Transparencia por Bogota en las que se obtiene niveld e riesgo moderado</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</si>
  <si>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</si>
  <si>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</si>
  <si>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</si>
  <si>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</si>
  <si>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</si>
  <si>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</si>
  <si>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</si>
  <si>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Porcentaje de ejecución del Plan de rendición de cuentas anual del Concejo de Bogotá</t>
  </si>
  <si>
    <t>Plan Anticorrupción y de Atención al Ciudadano</t>
  </si>
  <si>
    <t>Realizar las actividades preparatorias para las Audiencia públicas de Rendición de Cuentas semestrales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</si>
  <si>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</si>
  <si>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</si>
  <si>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</si>
  <si>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Se han realizado una variada y numerosa cantidad de acciones, que se agrupan en grandes actividades preparatorias para  la Audiencia pública de rendición de cuentas, a saber:
1- Publicación en página web de los informes de gestión de la Corporación, Concejales, Bancadas, Comisiones, mesa directiva, correspondientes al 1er semestre /2021
2- Elaboración y distribución de documentos orientadores sobre el nuevo desarrollo que la Mesa Directiva para el 2021  le está dando a la Audiencia pública de rendición de cuentas del Concejo de Bogotá D.C.-Primer semestre de 2021: Estrategia de rendición de cuentas “Cuentas claras Concejo de Bogotá”; Estrategia “Cuentas Claras Concejo de Bogotá” (se anexan los 2 documentos). Se está contando con la colaboración activa de DEMOLAB para el desarrollo e implementación  de esta nueva estrategia
3- Diseño y distribución de la plantilla para la presentación en power point durante la audiencia, de información de las bancadas, comisiones, mesa directiva y defensor del ciudadano (se anexa ejemplo de plantilla)
4- Ajuste a las plantillas que presentarán los voceros de las Bancadas,  los presidentes de las Comisiones, el presidente de la mesa directiva y el defensor del ciudadano, en la audiencia pública
5- Diseño de invitaciones digitales, para los Concejales y dependencias de la Corporación que lo requieran, para que inviten a sus grupos de interés, entidades y ciudadanos en general 
6- Diseño de campaña promocional interna y externa (ciudadanía, funcionarios de la Corporación) invitando a la audiencia
7- Diseños gráficos y videos  para promocionar la audiencia pública a través de medios de comunicación, redes sociales y página web
8- Creación de correo electrónico y # hashtag  para promocionar por redes sociales y página web, para recibir preguntas de la ciudadanía para la audiencia
9- Desarrollo de guion (minuto a minuto) de la audiencia
10- Coordinar actividades técnicas y logísticas para la trasmisión de la audiencia, con la unidad de sistemas, traducción de lenguaje de señas, la compañía contratada para la emisión de la audiencia, etc.
11- Asesoría permanente a los Concejales, Bancadas, Comisiones y diferentes dependencias de la Corporación, que presentarán informes en la Audiencia pública
</t>
  </si>
  <si>
    <t xml:space="preserve">Página web, redes sociales oficiales del concejo, informe de gestion 1er semestre 2021
3 documentos:
ACTIVIDAD 51 Estrategia de rendición de cuentas “Cuentas claras Concejo de Bogotá”
ACTIVIDAD 51 Estrategia “Cuentas Claras Concejo de Bogotá”
ACTIVIDAD 51 Plantilla </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</si>
  <si>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</si>
  <si>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</si>
  <si>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</si>
  <si>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</si>
  <si>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100% de adecuaciones  en los canales para la atención al ciudadano, con criterios de accesibilidad, implementadas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</si>
  <si>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</si>
  <si>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</si>
  <si>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</si>
  <si>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</si>
  <si>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</si>
  <si>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</si>
  <si>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Ya fue elaborado y está en proceso de ajuste por parte de la Oficina de Comunicaciones</t>
  </si>
  <si>
    <t>Correo de envio al Comité de transparencia</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</si>
  <si>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</si>
  <si>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</si>
  <si>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</si>
  <si>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</si>
  <si>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Ya fue actualizada</t>
  </si>
  <si>
    <t>Gestionar las adecuaciones exigidas para garantizar la accesibilidad a la Corporación de los ciudadanos, identificadas en el informe de la Veeduría de Bogotá</t>
  </si>
  <si>
    <t>4 adecuaciones gestionadas</t>
  </si>
  <si>
    <t>Adecuaciones gestionadas</t>
  </si>
  <si>
    <t>Talento Humano con competencias y habilidades para una atención  al ciudadano cálida, digna y  respetuosa</t>
  </si>
  <si>
    <t>Personal responsable del  contacto con el ciudadano, con competencias fortalecidas para su atención</t>
  </si>
  <si>
    <t>Porcentaje de personal responsable del contácto con el ciudadano con competencias fortalecidas para la atención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</si>
  <si>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</si>
  <si>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</si>
  <si>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</si>
  <si>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</si>
  <si>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Gestión y trámite efectivo de  las PQRS</t>
  </si>
  <si>
    <t>Informes de seguimiento  a la calidad y oportunidad de las respuestas a las PQRS, validando  la atención con soluciones de fondo</t>
  </si>
  <si>
    <t>Número de informes de seguimiento a la calidad y oportunidad de las respuestas a las PQRS presentados</t>
  </si>
  <si>
    <t>Rendir Informe semestral de seguimiento  a la calidad y oportunidad de las respuestas a las PQRS, validando  la atención</t>
  </si>
  <si>
    <t>Defensor al Ciudadano</t>
  </si>
  <si>
    <t>Informe semestral de seguimiento PQRS</t>
  </si>
  <si>
    <t>Numero de Informes realizados/ Numero de informes programados</t>
  </si>
  <si>
    <t>Informe Semestral publicado en la pagina web de la corporación</t>
  </si>
  <si>
    <t xml:space="preserve"> Ya fue elaborado y socializado en debida forma</t>
  </si>
  <si>
    <t>Evidencia de socializacion del informe</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</si>
  <si>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</si>
  <si>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</si>
  <si>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</si>
  <si>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</si>
  <si>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Número de rediseños organizacionales del Concejo de Bogotá, formulados e implementados </t>
  </si>
  <si>
    <t>Fortalecimiento organizacional y simplificación de procesos</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</si>
  <si>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</si>
  <si>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</si>
  <si>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</si>
  <si>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Propuesta de modificación del modelo organizacional consolidada.</t>
  </si>
  <si>
    <t>Estudio técnico consolidado con los soportes estructurales, administrativos y presupuestales requeridos para su presentación de propuesta a la plenaria de la Corporación.</t>
  </si>
  <si>
    <t>Analisis de avance de las actividades.
- Elaboración de un cronograma de actividades vinculando las dependencias  responsables para la realización del estudio técnico consolidado con los soportes estructurales, administrativos y presupuestales requeridos.
- Con los insumos para la propuesta de Rediseño Institucional 2020 (propuesta de manual de funciones, propuesta de proyecto de acuerdo y estudio técnico propuesto), se elaboro un documento revisando las acciones realizadas junto con las recomendaciones para finalizar el proceso.</t>
  </si>
  <si>
    <t>Los metodos de verificación son:
Hoja de calculo con el cronograma para la modificación del modelo organizacional.
Documento con la revisión de la propuesta de rediseño institucional 2020.</t>
  </si>
  <si>
    <t xml:space="preserve">Analisis de avance de las actividades, reportado por los responsables (Dirección Financiera, Dirección Administrativa y Oficina Asesora de Planeación)
1. Definición de la ruta para la construcción de la propuesta definitiva, con el insumo de los documentos construidos en la vigencia 2020 y de acuerdo con las guias metodológicas para este proceso.
2. Revisión del plan institucional de la Corporación y el mapa de procesos como base para la formulación de una estructura del Concejo de Bogotá D.C.
3. Presentación de las propuestas de estructura organizacional por cada uno de los responsables para consolidar una propuesta definitiva que permita presentarla a las diferentes instancias para su aprobación. 
</t>
  </si>
  <si>
    <t>1. Sesión de trabajo denominado "Esquema de trabajo propuesta de Modificación del Modelo Organizacional – MMO", realizado el 07 de mayo de 2021.
2. Sesión de trabajo denominado "Mesa de Trabajo para la Propuesta de Modificación del Modelo Organizacional del Concejo de Bogotá D.C.", realizado el 31 de mayo de 2021.
3. Sesión de trabajo denominado "Mesa de Trabajo para la Propuesta de Modificación del Modelo Organizacional del Concejo de Bogotá D.C., realizado el 10 de junio de 2021.</t>
  </si>
  <si>
    <t xml:space="preserve">Se adelantaron mesas de trabajo para la modificación del Modelo Organizacional de la Corporación los días 07 y 24 de mayo, 11 de junio, 04 de agosto, 20 de agosto y  13 septiembre, se encuentra en etapa de validación y posteriormente socialización de la propuesta de reorganización. </t>
  </si>
  <si>
    <t>Mesas de trabajo</t>
  </si>
  <si>
    <t xml:space="preserve">Modelo de operación dinámico e innovador </t>
  </si>
  <si>
    <t>Mapa de procesos innovador, integrador y articulador</t>
  </si>
  <si>
    <t>Número de Mapas de procesos, adaptados a la nueva normalidad, actualizados y adoptados.</t>
  </si>
  <si>
    <t>Tramitar la aprobación y adopción del Mapa de procesos de la Corporación</t>
  </si>
  <si>
    <t>Propuesta de actualización presentada ante el Comité Institucional de Gestión y Desempeño</t>
  </si>
  <si>
    <t xml:space="preserve">Número de propuestas de actualización del mapa de procesos presentadas </t>
  </si>
  <si>
    <t>Resolución de adopción del Mapa de procesos, presentada para firma de la Mesa Directiva  de la Croporación</t>
  </si>
  <si>
    <t xml:space="preserve">Se adelantaron mesas de trabajo para la modificación del Modelo Organizacional de la Corporación los días 07 y 24 de mayo, 11 de junio, 04 de agosto, 20 de agosto y  13 septiembre, se encuentra en etapa de validación y posteriormente socialización de la propuesta de reorganización.  Una vez se cuente con la propuesta definitiva a partir de esta se estructura el nuevo mapa de procesos. </t>
  </si>
  <si>
    <t xml:space="preserve">Documentos que soportan la operación de los procesos de la Corporación, actualizados y adaptados </t>
  </si>
  <si>
    <t>Porcentaje de procesos con documentos que soportan la operación, actualizados y adaptados</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</si>
  <si>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</si>
  <si>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</si>
  <si>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</si>
  <si>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</si>
  <si>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Durante el primer trimestre del año 2021 se actualizaron 21 documentos, aprobados en el CIGD, de los cuales 02 corresponden a los procedimientos: 
- Procedimiento  formulación y seguimiento del plan de acción cuatrienal y el plan de acción anual 
- Procedimiento de condiciones de salud.</t>
  </si>
  <si>
    <t xml:space="preserve">Red interna/Manual de Procesos y Procedimientos, Listado Maestro
02 procedimientos aprobados/02 procedimientos con puntos de control </t>
  </si>
  <si>
    <t xml:space="preserve">En lo corrido del segundo trimestre los lideres de los procesos desarrollaron la actualizaciòn de 12 procedimientos que contaròn con la revisiòn mètodologica de la Oficina Asesora de Planeaciòn y se incorporaròn los respectivos Puntos de Control. </t>
  </si>
  <si>
    <t>Red interna/Manual de Procesos y Procedimientos, Listado Maestro</t>
  </si>
  <si>
    <t xml:space="preserve">En el tercer trimestre se presentarón para aprobación del CIGD 50 documentos de los cuales 05 corresponden a documentos eliminados de los procesos , 02 planes los cuales ya nos son documentos controlados y finalmente fueron actualizados para la operación de los procesos 43 documentos, así: 9 Procedimientos, 22 formatos, 1 Manual, 1 Instructivo, 1 Programa, 1  Plantilla y 08 Políticas Institucionales.  
Se destaca que  los 09 Procedimientos actualizados incorporaron los respectivos controles. </t>
  </si>
  <si>
    <t>Listado maestro  y red interna</t>
  </si>
  <si>
    <t>Modelo de gestión de los recursos financieros del Concejo de Bogotá ajustado (operación del fondo cuenta)</t>
  </si>
  <si>
    <t>Dirección Financiera</t>
  </si>
  <si>
    <t>Número de modelos de gestión de los recursos de la Corporación ajustados</t>
  </si>
  <si>
    <t>Direccionamiento Estratégico y Planeación</t>
  </si>
  <si>
    <t xml:space="preserve">Gestión Presupuestal y Eficiencia del gasto público </t>
  </si>
  <si>
    <t>Implementar un esquema de programación y seguimiento al proceso de adquisición de bienes y servicios de manera articulada entre la  Secretaria Distrital de Hacienda y el Concejo de Bogotá D.C.</t>
  </si>
  <si>
    <t>Gestión Financiera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</si>
  <si>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</si>
  <si>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</si>
  <si>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</si>
  <si>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Se hace un avance al documento denominado "Documento técnico para la programación y seguimiento al proceso de adquisición de bienes y servicios.", con el siguiente contenido:
a. Objetivo.
b. Caracterización del proceso de contratación y el proceso de programación, ejecución y cierre del presupuesto de gastos e inversiones, realizado por el Concejo de Bogotá D.C. y la Secretaria Distrital de Hacienda para la adquisición de bienes y servicios para la Corporación.
c. Construcción de herramientas propuestas para la articulación de los procesos entre la Secretaria Distrital de Hacienda y la Corporación.</t>
  </si>
  <si>
    <t>Los metodos de verificación son:
Avance al documento denominado "Documento técnico para la programación y seguimiento al proceseo de adquisición de bienes y servicios".</t>
  </si>
  <si>
    <t>Analisis de avance de las actividades.
El documento técnico cuenta con una propuesta estructurada, la cual se inclyen los siguientes temas:
1. Ámbito de aplicación.
2. Diagnóstico preliminar.
3. Normativa aplicable.
4. Actividades requeridas para la programación, ejecución y cierre del presupuesto de gastos e inversiones para la Unidad Ejecutora 04.
5. Actividades requeridas para las solicitudes de contratación para la adquisición de bienes y servicios en la Unidad Ejecutora 04.
Estos temas son el insumo para el desarrollo para un esquema de operación y para ello se hace un avance al "Documento técnico para la programación y seguimiento al proceso de adquisición de bienes y servicios en la Corporación", elementos que permitan estandarizar esas actividades entre el Concejo de Bogotá y la Secretaría Distrital de Hacienda, este ultimo bajo la ordenación del gasto de la Unidad Ejecutora 04.</t>
  </si>
  <si>
    <t>Los metodos de verificación son:
Avance al documento denominado "Documento técnico Esquema de Operación Concejo - SDH. Avance 3er Trimestre".</t>
  </si>
  <si>
    <t>Plan Anual de Adquisiciones</t>
  </si>
  <si>
    <t>Adoptar un instrumento de planeación financiera que permita articular las metas de los planes, programas y proyectos de la Corporación con los esquemas de financiación requeridos para su implementación.</t>
  </si>
  <si>
    <t xml:space="preserve">Dirección Financiera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</si>
  <si>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</si>
  <si>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</si>
  <si>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</si>
  <si>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Se cuenta con el documento denominado "Instrumento de Planeación Financiera", con el siguiente contenido:
a. Plan Anual de Adquisiciones: el cual contiene lineas de inversión, presupuesto, rubros, dependencia y giros acumulados. 
b. Proyectos de Inversión: adquisicion de bienes y servicios, los  cuáles tienen los valores presupuestados y ejecutados con sus respectivos porcentajes. 
c. Presupuesto de funcionamiento: clasificado por dependencias, en donde controlan los valores programados y ejecutados, con su respectivo porcentaje de ejecución. 
d. Plan de acción: actividades con valores presupuestados y ejecutados en la vigencia y proyección de vigencias futuras. 
e. Toda la información cruzada a partir de PAA por líneas de contratación.</t>
  </si>
  <si>
    <t>Los metodos de verificación son:
Documento denominado "Instrumento de Planeación Financiera".</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</si>
  <si>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</si>
  <si>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</si>
  <si>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Esquema de gerencia de proyectos adoptado</t>
  </si>
  <si>
    <t>Esquema de gerencia de proyectos adoptado.</t>
  </si>
  <si>
    <t>Documento técnico en el cual se establezcan los instrumentos definidos para la gerencia de los proyectos de inversión.</t>
  </si>
  <si>
    <t>Se cuenta con el documento denominado: "Esquema de operación de para la gerencia de los proyectos de inversión", con el siguiente contenido:
a. Objetivo.
b. Etapas de los proyectos de inversión.
c. Herramientas para el control y seguimiento de los proyectos de inversión.
d. Formulación proyectos de inversión.
e. Lineamientos en la formulación de proyectos de inversión en el Concejo de Bogotá D.C.
f. Seguimiento proyectos de inversión.</t>
  </si>
  <si>
    <t>Los metodos de verificación son:
Documento denominado "Esquema de operación para la gerencia de los proyectos de inversión".</t>
  </si>
  <si>
    <t>Realizar el proceso de depuración contable de la cartera clasificada por edades en relación con el concepto de  incapacidades, que permita generar la razonabilidad en los estados financieros de la entidad.</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</si>
  <si>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</si>
  <si>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</si>
  <si>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</si>
  <si>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 xml:space="preserve">Se cuenta con el documento denominado " Seguimiento al proceso de depuración contable de la cartera clasificada por edades en relación con el concepto de incapacidades.", para la cual, en cumplimiento de la actividad, se cuenta con el siguiente avance:
En el proceso de determinación de la Cartera por Edades de Incapacidades, en el período de enero a junio de 2021 se ha trabajado con el 100% de la cartera de incapacidades, saldo visto por valor de $ 462.911.040, el avance total de la determinación de la cartera de incapacidades para este período asciende a un valor de $205.593.763 y una participación en referencia al valor total del 44%.
</t>
  </si>
  <si>
    <t>Los metodos de verificación son:
Documento denominado "Seguimiento al procdso de depuración contable de la cartera clasificada por edades en relación con el concetpo de incapacidades"</t>
  </si>
  <si>
    <t xml:space="preserve">Analisis de avance de las actividades.
Se adelantaron las acciones correspondientes para realizar el proceso de depuración contable la cual evidencia un 80% del total de la cartera clasificada por edades en relación con las incapacidades, valor que corresponde a $488.851.624 y un valor determinado de las incapacidades de las 14 entidades prestadoras de salud gestionadas por un valor $380.334.060. Finalmente, se evidencian estas actividades en el informe denominado "Depuración contable de la cartera clasificada por edades en relación con el concepto de incapacidades". 
</t>
  </si>
  <si>
    <t>Los metodos de verificación son:
Documento denominado "Depuración contable por incapacidades. Avance 3er trimestre".</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</si>
  <si>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</si>
  <si>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</si>
  <si>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</si>
  <si>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</si>
  <si>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</si>
  <si>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Se cuenta con el documento denominado: "Propuesta para la actualización de un sistema de información que soporte el proceso de nómina", con el siguiente contenido:
a. Antecedentes del sistema personal y de nómina (PERNO).
b. Problematica.
c. Arbol del problema.
d. Bitacora de causas y efectos.
e. Necesidad.
f. Propuesta.</t>
  </si>
  <si>
    <t>Los metodos de verificación son:
Documento denominado "Propuesta para la actualización de un sistema de información que soporte el proceso de nómina".</t>
  </si>
  <si>
    <t>Analisis de avance de las actividades.
En cumplimiento de la acción, se estructuro de manera definitiva el documento técnico denominado "Documento con los requerimientos administrativos, operativos y técnicos para la actualización de un sistema de información que soporte el proceso de nómina ". Definidos los requerimientos técnicos y de segurdidad en la información le fue remitido a la Dirección Administrativa - Proceso de Sistemas y Seguridad de la Información el documento para su consideracion y analisis. Finalmente, se se realizaron sesiones exploratorias en el mercado para cumplir las necesidades requeridas para este sistema y adicionalmente se hizo un estudio comparativo con otras entidades del Distrito para analizar el estado actual de los sistemas de información de nómina en cada una de estas.</t>
  </si>
  <si>
    <t>Los metodos de verificación son:
1. Documento con los requerimientos administrativos, operativos y técnicos para la actualización de un sistema de información que soporte el proceso de nómina.
2. Memorando enviado a la Dirección Administrativa el 22-07-2021, bajo el cordis 2021 IE8064, bajo el asunto "Envio documento de requerimientos técnicos para actualización del sistema de información que soporte del proceso de nómina".
3. Acta de reunión bajo el asunto "Sesión de trabajo para la exploración del sistema de información de nómina y talento humano" del 24-09-2021.</t>
  </si>
  <si>
    <t>Organizar el archivo de gestión, relacionado con las historias laborales, nómina y autoliquidaciones, de acuerdo con los lineamientos en materia de Gestión Documental, que permitan identificar los activos de información y garantizar su seguridad.</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</si>
  <si>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</si>
  <si>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</si>
  <si>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</si>
  <si>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Se desarrolla la Fase I para el periodo de febrero y marzo con las siguientes acciones: Diagnostico preliminar, identificación e intervención  de los libros de autoliquidaciones, identificación e intervención de los libros de nomina, identificación de microfichas e identificación y depuración  del archivo de despacho del Director Financiero,</t>
  </si>
  <si>
    <t>Los metodos de verificación son:
- Primer informe de avance de proyecto en ejecución, organización del archivo de la Dirección Financiera.
- Segundo informe de avance de proyecto en ejecución, organización del archivo de la Dirección Financiera.</t>
  </si>
  <si>
    <t>Se desarrolla la Fase II para el periodo de abril y junio con las siguientes acciones: identificación e intervención  de los libros de autoliquidaciones, identificación e intervención de los libros de nomina, identificación de microfichas e identificación y depuración  del archivo de despacho del Director Financiero,</t>
  </si>
  <si>
    <t>Los metodos de verificación son:
1. Tercer informe de avance de proyecto en ejecución, organización del archivo de la Dirección Financiera.</t>
  </si>
  <si>
    <t>Analisis de avance de las actividades:
Se continuaron con las actividades correspondientes en cumplimiento de organizar el archivo de gestión, relacionado con las historias laborales, nómina y autoliquidaciones, la cual se consolida en el "Cuarto informe de avance de proyecto en ejecución organización del archivo de la Dirección Financiera", incluyendo el avance de las siguientes fases a corte del tercer trimestre de la vigencia:
Fase 1: Actividad realizada entre mayo y julio, la cual se realizo un diagnóstico preliminar, la identificación de los 48 libros de nómina de las fechas extremas: del año 2001, 2011, 2014, 2015 y del año 2000 al 2013 y finalmente un diagnóstico integral de archivos.
Fase II: Se intervinieron 48 libros con la respectiva foliación, para un total de 9538 folios. De los acumulados se cuenta con un total 196 libros de nómina presupuestados por intervenir, de las cuales se encuentran 179 intervenidos. En cuanto a otros libros de nómina los 28 libros se encuentran intervenidos integralmente.
Se realizo la identificación e inicio de la etapa de eliminación de la documentación para eliminación con un total de 4798 folios y relaciones de autorización de 667 para un total de 5465.
Para agosto y septiembre, se desarrollo el proceso de digitalización de los archivos organizados de nómina y autoliquidaciones.</t>
  </si>
  <si>
    <t>Los metodos de verificación son:
"Cuarto informe de avance de proyecto en ejecución, organización del archivo de la Dirección Financiera."</t>
  </si>
  <si>
    <t>Calificación superior al 80% en el promedio de los autodiagnósticos  establecidos en el Modelo Integrado de Planeación y Gestión - MIPG</t>
  </si>
  <si>
    <t xml:space="preserve">Porcentaje de calificación autodiagnósticos MIPG </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</si>
  <si>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</si>
  <si>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</si>
  <si>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</si>
  <si>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</si>
  <si>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En el mes de septiembre se dio inicio al período de diligenciamiento de los autodiagnósticos MIPG - 2021, los cuales fueron remitidos a los diferentes responsables de política y dimensión mediante comunicación oficial y correo electrónico institucional. Durante lo transcurrido del trimestre, se han desarrollado mesas de trabajo con los equipos para su diligenciamiento, con el acompañamiento metodológico de la Oficina Asesora de Planeación</t>
  </si>
  <si>
    <t>Comunicaciones oficiales - radicadas en el aplicativo Cordis
Correos electrónicos oficiales
Documentos electrónicos que reposan en los equipos de cómputo asignados y en la Red interna U:\MIPG\HERRAMIENTAS AUTODIAGNÓSTICO 2021</t>
  </si>
  <si>
    <t xml:space="preserve">Evaluación de resultados </t>
  </si>
  <si>
    <t xml:space="preserve">Seguimiento y evaluación del desempeño institucional </t>
  </si>
  <si>
    <t>Consolidar el monitoreo cuatrimestral al comportamiento de los riesgos y la efectividad de los controles por proceso y a la implementación de los planes de tratamiento de los mismos FURAG</t>
  </si>
  <si>
    <t xml:space="preserve">Informe consolidado de monitoreo cuatrimestral </t>
  </si>
  <si>
    <t xml:space="preserve">Número de informes consolidados de monitoreo cuatrimestral realizados </t>
  </si>
  <si>
    <t>II TRI: Seguimiento corte 30 de abril 2020. 
III TRI: Seguimiento corte 30 de agosto 2020.</t>
  </si>
  <si>
    <t>Para el primer cuatrimestre se realizó el reporte del  monitoreo a los riesgos de corrupción y de gestión, por parte de los lideres de proceso. 
La Oficina Asesora de Planeación con base en estos reportes consolidó  en dos matrices  los riesgos (riesgos de corrupción / riesgos de gestión) con su correspondiente monitoreo tanto a los riesgos como a los controles y el seguimiento a sus respectivos planes de tratamiento.</t>
  </si>
  <si>
    <t>Red interna / carpeta / planeacion_SIG / subcarpeta / Administración de Riesgos</t>
  </si>
  <si>
    <t>Para eL segundo cuatrimestre se realizó el reporte del  monitoreo a los riesgos de corrupción y de gestión, por parte de los lideres de proceso. 
La Oficina Asesora de Planeación con base en estos reportes consolidó  en dos matrices  los riesgos (riesgos de corrupción / riesgos de gestión) con su correspondiente monitoreo tanto a los riesgos como a los controles y el seguimiento a sus respectivos planes de tratamiento.</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</si>
  <si>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</si>
  <si>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</si>
  <si>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</si>
  <si>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</si>
  <si>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Para el primer trimestre de la vigencia se divulgó el propósito y la estructura del Modelo Integrado de Planeación y Gestión -MIPG- a todos los servidores de la Corporación, mediante piezas comunicativas (infografías) elaboradas por la Oficina Asesora de Planeación y diseñadas con el acompañamiento d ela Oficina Asesora de Comunicaciones, las cuales fueron remitidas mediante correos electrónicos masivos. Así mismo, se divulgó los componentes principales del Plan de Acción cuatrienal de la Corporación para el período 2020 - 2023 y la estructura general del MIPG, a los directivos de la Corporación, en sesión del Comité Institucional de Gestión y Desempeño del mes de febrero.</t>
  </si>
  <si>
    <t>Correos electrónicos
Acta de sesión del Comité Institucional de Gestión y desempeño, publicada en la red interna</t>
  </si>
  <si>
    <t>Durante el trimestre se realizaron las siguientes actividades en el marco de la estrategia de divulgación del MIPG y el plan de acción cuatrienal
- Diseño de estrategia de divulgación, en articulación con la Oficina Asesora de Comunicaciones, la cual fue presentada en sesión del CIGD del mes de Agosto
- Evaluación de la percepción y reconocimiento de las campañas de divulgación desarrolladas previamente, mediante entrevistas a servidores de la Corporación, y tabulación de los resultados
- Diseño y desarrollo del Concurso "Dale un nombre al personaje que identifica nuestra gestión"
- Gestión para la articulación de la estrategia de divulgación con las actividades de Bienestar, especialmente la actividad de celebración por el día del Servidor Público Distrital, lo que permitió darle mayor alcance y visibilidad a la estrategia, así como la asignación de recursos para el otorgamiento de premios
- Diseño de contenidos para divulgar el MIPG y el plan de acción cuatrienal en el evento de celebración por el día del Servidor Público Distrital, en las actividades del standup comedy, el libreto de los presentadores, el desarrollo del concurso de conocimientos através de tres fases de preguntas y la premiación de los ganadores del concurso para nombrar al Búho que identifica la gestión de la Corporación
- Envío de Tips diarios durante el período previo al evento, con contenidos sobre el MIPG y el plan de acción cuatrienal
- Estructuración de vídeo con los aportes de los servidores en la evaluación de actividades de divulgación previas</t>
  </si>
  <si>
    <t>Comunicaciones oficiales - radicadas en el aplicativo Cordis
Correos electrónicos oficiales
Documentos electrónicos que reposan en los equipos de cómputo asignados
Link del vídeo del evento del servidor público: https://us02web.zoom.us/rec/share/Po6o_dNQBckE8lOGKhyLvGrR6JmTcvqZuIom410pOHAVH9KYVPRz9ipEWDeGUgQJ.RkQpUsQluIXRXTtJ?startTime=1633114193000</t>
  </si>
  <si>
    <t>Presentar ante el Comité Institucional de Gestión y Desempeño el avance del Plan de Acción Institucional y del comportamiento de los indicadores de gestión de los procesos</t>
  </si>
  <si>
    <t>Informe consolidado de avance del plan de acción e indicadores de gestión de los procesos presentado</t>
  </si>
  <si>
    <t>Número de informes presentados ante el CIGD presentados</t>
  </si>
  <si>
    <t>I TRI: Consolidado 2020
II TRI: Consolidado primer trimestre 2021
III TRI: Consolidado segundo trimestre 2021
IV TRI: Consolidado tercer  trimestre 2021</t>
  </si>
  <si>
    <t>En Sesión del 25 de enero de 2021, del Comité Institucional de Gestión y Desempeño, se presentó el informe de cierre del plan de acción 2020 y los resultados de los indicadores de gestion de los procesos  estratégicos, de apoyo, soporte y de evaluación  del cuarto trimestre del año 2020, reportados por cada una  de las dependencias de la Corporación</t>
  </si>
  <si>
    <t>Acta de sesión CIGD - U:\Comites Institucionales\Comité Institucional de Gestión y Desempeño Institucional\Actas sesiones 2021</t>
  </si>
  <si>
    <t>En Sesión del 27 de abril de 2021, del Comité Institucional de Gestión y Desempeño, se presentó  los resultados de los indicadores de gestion de los procesos  estratégicos, de apoyo, soporte y de evaluación  del primer trimestre del año 2021, reportados por cada una  de las dependencias de la Corporación</t>
  </si>
  <si>
    <t>El avance consolidado del plan de acción anual en el segundo trimestre, fue presentado ante el CIGD en sesión del 27 de julio de 2021
Por su parte, en Sesión del 31 de agosto de 2021, del Comité Institucional de Gestión y Desempeño, se presentó el seguimiento 2do trimestre indicadores de los procesos  estratégicos, de apoyo, soporte y de evaluación, reportados por cada una  de las dependencias de la Corporación</t>
  </si>
  <si>
    <t>Acta de sesión del CIGD. Acta de sesión CIGD - U:\Comites Institucionales\Comité Institucional de Gestión y Desempeño Institucional\Actas sesiones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</si>
  <si>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</si>
  <si>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</si>
  <si>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</si>
  <si>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</si>
  <si>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Se elaboró un proyecto de Resolución de modificación de la Resolución 388 de 2019, por parte de la Oficina Asesora de Planeación, la cual fue revisada durante el período por parte de la Dirección Jurídica, en lo de su competencia.</t>
  </si>
  <si>
    <t>Comunicaciones oficiales de remisión del proyecto de Resolución a la Dirección Jurídica y retroalimentación de las observaciones en los asuntos de legalidad y técnica jurídica</t>
  </si>
  <si>
    <t>Durante el trimestre se realizaron las siguientes actividades para realizar la modificación de la Resolución 388 de 2019:
- Remisión de la propuesta construida por la Oficina de Planeación y validada por la Dirección Jurídica a todas las dependencias para sus observaciones
- Consolidación de las observaciones efectuadas por las dependencias, respuesta a las mismas, y realización de los ajustes procedentes al proyecto de resolución
- Remisión de la propuesta final de ´resolución modificatoria a la Dirección Jurídica para revisión final de legalidad</t>
  </si>
  <si>
    <t>Comunicaciones oficiales - radicadas en el aplicativo Cordis
Correos electrónicos oficiales
Documentos electrónicos que reposan en los equipos de cómputo asignados</t>
  </si>
  <si>
    <t xml:space="preserve"> Transparencia, acceso a la información pública y lucha contra la corrupción .</t>
  </si>
  <si>
    <t>Consolidar los informes de gestión semestral de la Corporación, de conformidad con lo establecido en el artìculo 22 del Acuerdo 741 de 2019</t>
  </si>
  <si>
    <t>Informe consolidado presentado al presidente de la Corporaciòn</t>
  </si>
  <si>
    <t xml:space="preserve">Número de informes presentados </t>
  </si>
  <si>
    <t xml:space="preserve">Informe semestral publicado </t>
  </si>
  <si>
    <t>Durante el mes de junio se recibieron de las diferentes dependencias del Concejo, los informes de gestión, los cuales se consolidaron y se presetno a la presidencia de la Corpopracion para su respectiva publicacion en pagina Web.</t>
  </si>
  <si>
    <t>Informe de gestion primer semestre 2021 publicado en pagina web.  https://concejodebogota.gov.co/informes-de-gestion-segundo-semestre-2020/cbogota/2020-12-09/212343.php</t>
  </si>
  <si>
    <t xml:space="preserve">Planeación institucional </t>
  </si>
  <si>
    <t>Alcanzar un cumplimiento promedio superior al 90% en la ejecución de los componentes del Plan Anticorrupción y de Atención al ciudadano -PAAC- de la Corporación, para el 2021</t>
  </si>
  <si>
    <t xml:space="preserve">Componentes del PAAC 2021 de la Corporación, ejecutados </t>
  </si>
  <si>
    <t>Sumatoria del porcentaje de ejecución de los componentes del PAAC, de acuerdo a evaluación de la OCI / Número de componentes del PAAC de la Corporación</t>
  </si>
  <si>
    <t xml:space="preserve">Informe de seguimiento y evaluación del PAAC por parte de la Oficina de Control Interno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</si>
  <si>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</si>
  <si>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</si>
  <si>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</si>
  <si>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</si>
  <si>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</si>
  <si>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</si>
  <si>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</si>
  <si>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r>
      <t xml:space="preserve">Se ha realizado la revisión mensual de la actualización del normograma de acuerdo con la información remitida por los procesos, así:
</t>
    </r>
    <r>
      <rPr>
        <u/>
        <sz val="12"/>
        <rFont val="Arial"/>
        <family val="2"/>
      </rPr>
      <t>Enero:</t>
    </r>
    <r>
      <rPr>
        <b/>
        <u/>
        <sz val="12"/>
        <rFont val="Arial"/>
        <family val="2"/>
      </rPr>
      <t xml:space="preserve">
</t>
    </r>
    <r>
      <rPr>
        <sz val="12"/>
        <rFont val="Arial"/>
        <family val="2"/>
      </rPr>
      <t xml:space="preserve">2. Comunicaciones e Información
7. Atención al Ciudadano
8. Talento Humano,
9.  Gestión Jurídica y
15. Evaluación Independiente 
</t>
    </r>
    <r>
      <rPr>
        <u/>
        <sz val="12"/>
        <rFont val="Arial"/>
        <family val="2"/>
      </rPr>
      <t xml:space="preserve">Febrero:
</t>
    </r>
    <r>
      <rPr>
        <sz val="12"/>
        <rFont val="Arial"/>
        <family val="2"/>
      </rPr>
      <t xml:space="preserve">2. Comunicaciones e Información
7. Atención al Ciudadano
9. Gestión Jurídica y
15. Evaluación Independientee
</t>
    </r>
    <r>
      <rPr>
        <u/>
        <sz val="12"/>
        <rFont val="Arial"/>
        <family val="2"/>
      </rPr>
      <t xml:space="preserve">Marzo:
</t>
    </r>
    <r>
      <rPr>
        <sz val="12"/>
        <rFont val="Arial"/>
        <family val="2"/>
      </rPr>
      <t>4. Gestión Normativa
5. Elección de Servidores Públicos Distritales
7. Atención al Ciudadano
8. Talento Humano
9. Gestión Jurídica
11. Gestión de Recursos Físicos
12. Sistemas y Seguridad de la Información y
15. Evaluación Independiente</t>
    </r>
  </si>
  <si>
    <t>Correos eléctronicos del 29-01-2021, 25-02-2021 y 24-03-2021, enviados al webmaster de la Corporación y a la profesional de la Oficina Asesora de Planeación, responsables de publicar el normograma en la página web y en la red interna de la entidad, respectivamente.</t>
  </si>
  <si>
    <t>Se ha realizado la revisión mensual de la actualización del normograma de acuerdo con la información remitida por los procesos así:
Abril:
8. Talento Humano 
9. Gestión Jurídica 
12. Sistemas y Seguridad de la Información y
15. Evaluación Independiente
Mayo:
7. Atención al Ciudadano 
8. Talento Humano
9. Gestión Jurídica 
Junio:
1. Gestión Direccionamiento Estratégico
3. Gestión Mejora Continua
4. Gestión Normativa
6. Control Político 
7. Atención al Ciudadano 
8. Talento Humano
9. Gestión Jurídica
13. Gestión Documental</t>
  </si>
  <si>
    <t>Correos electrónicos del 20-04-2021, 26-05-2021 y 23-06-2021, enviados al webmaster de la Corporación y a la profesional de la Oficina Asesora de Planeación, responsables de publicar el normograma en la página web y en la red interna de la entidad, respectivamente</t>
  </si>
  <si>
    <r>
      <t xml:space="preserve">Se realizó  la revisión mensual de la actualización del normograma de acuerdo con la información remitida por los responsables de los procesos, así:
</t>
    </r>
    <r>
      <rPr>
        <b/>
        <sz val="12"/>
        <rFont val="Arial"/>
        <family val="2"/>
      </rPr>
      <t xml:space="preserve">Julio:
</t>
    </r>
    <r>
      <rPr>
        <sz val="12"/>
        <rFont val="Arial"/>
        <family val="2"/>
      </rPr>
      <t xml:space="preserve">7. Atención al Ciudadano 
8. Talento Humano
9. Gestión Jurídica
10. Anales, Publicaciones y Relatoría
</t>
    </r>
    <r>
      <rPr>
        <b/>
        <sz val="12"/>
        <rFont val="Arial"/>
        <family val="2"/>
      </rPr>
      <t>Agosto:</t>
    </r>
    <r>
      <rPr>
        <sz val="12"/>
        <rFont val="Arial"/>
        <family val="2"/>
      </rPr>
      <t xml:space="preserve">
4. Gestión Normativa
5. Elección de Servidores Públicos Distritales
6. Control Político
7. Atención al Ciudadano
8. Talento Humano
9. Gestión Jurídica 
</t>
    </r>
    <r>
      <rPr>
        <b/>
        <sz val="12"/>
        <rFont val="Arial"/>
        <family val="2"/>
      </rPr>
      <t>Septiembre:</t>
    </r>
    <r>
      <rPr>
        <sz val="12"/>
        <rFont val="Arial"/>
        <family val="2"/>
      </rPr>
      <t xml:space="preserve">
8. Talento Humano
9. Gestión Jurídica
11. Gestión de Recursos Físicos</t>
    </r>
  </si>
  <si>
    <t>Correos eléctronicos del 28-07-2021, 30-08-2021 y 28-09-2021, enviados al webmaster de la Corporación y a la profesional de la Oficina Asesora de Planeación, responsables de publicar el normograma en la página web y en la red interna de la entidad, respectivamente.</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</si>
  <si>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</si>
  <si>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</si>
  <si>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</si>
  <si>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</si>
  <si>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Se remitieron sendos memorandos a la Mesa Directiva y a los Honorables Concejales impartiendo recomendaciones para el ejercicio de la decisión discrecional de declarar insubsistentes los nombramientos de los funcionarios de las Unidades de Apoyo Normativo.</t>
  </si>
  <si>
    <t>Memorandos 2021IE1047 y 2021IE1048 del 29-01-2021 dirigidos a la Mesa Directiva y a los Honorables Concejales, respectivamente, remitidos mediante correo electrónico de la misma fecha.</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</si>
  <si>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</si>
  <si>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</si>
  <si>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</si>
  <si>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</si>
  <si>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 xml:space="preserve">Se formularon los siguientes indicadores del procedimiento control interno disciplinario: 
- Definición de la actuación administrativa a seguir
- Movimiento o impulso procesal de expedientes 
- Rotación o cambio de etapa de expedientes. 
Estos indicadores fueron aprobados por el Director Jurídico y remitidos a la Oficina Asesora de Planeación el 21 de enero de 2021. </t>
  </si>
  <si>
    <t>Hoja de vida de indicador del proceso gestión jurídica que puede consultarse en la red interna en la ruta: \\Cbprint\planeacion_sig\Indicadores de Gestion\Año 2021\9.Gestión Jurídica</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</si>
  <si>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</si>
  <si>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</si>
  <si>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</si>
  <si>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</si>
  <si>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</si>
  <si>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</si>
  <si>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</si>
  <si>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Se reporta avance del 8,8%, que no se incorpora al cálculo trimestral, dado que no estaba programado para el período objeto de seguimiento:  
A la fecha el proceso de evaluación independiente ha realizado la planeación de las auditorias de los procesos de Anales Publicaciones y relatoría y Gestión de recursos físicos, y ejecuta  la auditoría de Anales Publicaciones y relatoría.</t>
  </si>
  <si>
    <t>A la fecha el proceso de evaluación independiente ha finalizado las auditorias de los procesos de Anales, publicaciones, relatoría y sonido y Gestión de recursos físicos, y ejecuta  las auditorías de Talento Humano, Gestión Normativa, Control Político, Gestión Jurídica y Atención del Ciudadano.</t>
  </si>
  <si>
    <t>Red Intena_ X:\AÑO 2021 . Boton de transparencia numeral 4.6 https://concejodebogota.gov.co/4-6-informes-de-auditoria/cbogota/2018-11-26/082711.php</t>
  </si>
  <si>
    <t xml:space="preserve">A la fecha el proceso de evaluación independiente ha realizado las auditorias de los procesos de Anales, publicaciones, relatoría y sonido y Gestión de recursos físicos, Talento Humano, Gestión Normativa, Control Político, Gestión Jurídica , Atención del Ciudadano y Direccionamiento Estratégico. </t>
  </si>
  <si>
    <t>Red Interna_ X:\AÑO 2021 . Boton de transparencia numeral 4.6 https://concejodebogota.gov.co/4-6-informes-de-auditoria/cbogota/2018-11-26/082711.php</t>
  </si>
  <si>
    <t>Realizar los informes de seguimiento y evaluación programados</t>
  </si>
  <si>
    <t>Informe de Seguimiento y Evaluación</t>
  </si>
  <si>
    <t>Numero de Informes realizados en el periodo de medición/ Numero de informes programados en el periodo de medición *100</t>
  </si>
  <si>
    <t xml:space="preserve">A la fecha la Oficina de control Interno realizo los siguientes informes:
- Informe de Seguimiento a la Audiencia de Rendición de Cuentas de la Corporación
- 	Informe de Seguimiento cuatrimestral al Plan Anticorrupción y Atención al Ciudadano
- 	Rendición de  cuenta anual de la Corporación a la Contraloría. 
- 	Seguimiento al plan de mejoramiento institucional a la Contraloría. 
- Informe de Control Interno Contable
- 	Informe de Seguimiento a las PQRS
- 	Informe de Derechos de Autor
- Informe de Evaluación por Dependencias Vigencia 2020 
- 	Informe de Seguimiento del Plan de Acción Anual vigencia 2020
- 	Formulario Único Reporte de Avances de la Gestión- FURAG
</t>
  </si>
  <si>
    <t>En el segundo trimestre la Oficina de control Interno realizo los siguientes informes:•	Informe de Evaluación Independiente del Estado del Sistema de Control Interno (Segundo Semestre 2020) 
•	Informe de Seguimiento Horas Extras de la Corporación. (Primer Semestre 2021)
•	Informe de seguimiento al Plan Anticorrupción, Atención al Ciudadano y gestión de riesgos. (Primer Cuatrimestre 2021)
•	Informe de Seguimiento a Planes de Mejoramiento</t>
  </si>
  <si>
    <t>Red Intena_ X:\AÑO 2021 . Boton de transparencia numeral 4.7 https://concejodebogota.gov.co/7-2-reportes-de-control-interno/cbogota/2016-05-16/101300.php</t>
  </si>
  <si>
    <t>En el tercer trimestre la Oficina de control Interno realizó los siguientes informes:
•	Informe de seguimiento al plan de acción 2021 primer semestre.
•	Evaluación Independiente del Estado del Sistema de Control Interno (Primer Semestre 2021) 
•	Informe de seguimiento al Plan Anticorrupción, Atención al Ciudadano y gestión de riesgos. (Segundo Cuatrimestre 2021)
•	Informe de Seguimiento a la Audiencia de Rendición de Cuentas de la Corporación. ( Primer semestre 2021)</t>
  </si>
  <si>
    <t>Red Interna_ X:\AÑO 2021 . Boton de transparencia numeral 4.7 https://concejodebogota.gov.co/7-2-reportes-de-control-interno/cbogota/2016-05-16/101300.php</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</si>
  <si>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</si>
  <si>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</si>
  <si>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</si>
  <si>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</si>
  <si>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</si>
  <si>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En cumplimiento del plan de acción institucional de la vigencia 2021,la Oficina de Control Interno y la Oficina Asesora de Planeación realizaron convocatoria a la sesión de socialización de administración de riesgos, evento que se realizó el día 21 de septiembre de 2021 de 9:00 a.m. a 10:00 a.m. 
Para esta sesión se conto con  la participación de los líderes y gestores de los procesos de: Comunicaciones e información, Atención al Ciudadano, Gestión Jurídica, Talento Humano, Gestión de Recursos Físicos y Sistemas y Seguridad de la Información.
</t>
  </si>
  <si>
    <t xml:space="preserve">https://concejodebogota.gov.co/gestion-del-conocimiento-oci/concejo/2021-07-13/081914.php 
Gestion del Conocimiento SOCIALIZACION RIESGOS OCI-OAP
Expositor SOREL VELASQUEZ QUINTERO - CAMILO ALFREDO DAJOME
21 de septiembre de 2021
https://youtu.be/XO6hAk7eI6w
Socializacion Riesgos
</t>
  </si>
  <si>
    <t>Talento humano capaz, comprometido y generador de valor público</t>
  </si>
  <si>
    <t>Plan de gestión estratégica del talento humano, con el cumplimiento del total de requisitos establecidos por el MIPG</t>
  </si>
  <si>
    <t>Dirección Administrativa</t>
  </si>
  <si>
    <t>Número de Planes de Gestión estratégica del talento humano, formulados, implementados y evaluados</t>
  </si>
  <si>
    <t xml:space="preserve">Talento Humano </t>
  </si>
  <si>
    <t>Gestión Estratégica del Talento Humano</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</si>
  <si>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</si>
  <si>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</si>
  <si>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</si>
  <si>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</si>
  <si>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(Nro. Actualizaciones ejecutadas/ Nro Actualizaciones programadas) * 100</t>
  </si>
  <si>
    <t>Se ha venido actualizando la información de la planta administrativa .</t>
  </si>
  <si>
    <t xml:space="preserve">La información se encuetra publicada en la Carpeta de Administrativa. </t>
  </si>
  <si>
    <t>La carpeta de Carrera Administrativa se encuentra actualizada con la información de la planta a la fecha.</t>
  </si>
  <si>
    <t xml:space="preserve">La información de la planta se actualiza permanentemente de acuerdo con los cambios presentados y a la fecha nos encontramos realizando la validación de la información de las hojas de vida en el SIDEAP, para la actualización de los prefiles ocupacionales. 
En la Carpeta de Administrativa/Carrera Administrativa/Planta de Personal, se encuentra la información publicada. </t>
  </si>
  <si>
    <t xml:space="preserve">La carpeta de Carrera Administrativa se encuentra actualizada con la información de la planta a la fecha.
La información de la planta se actualiza permanentemente de acuerdo con los cambios presentados e igualmente se actualzia el Aplicativo "SIDEAP" y el Aplicativo "EDL-APP" relacionado con los movimientos de personal y la Evaluación del Desempeño. </t>
  </si>
  <si>
    <t xml:space="preserve">En la Carpeta de Administrativa/Carrera Administrativa/Planta de Personal, se encuentra la información publicada.  </t>
  </si>
  <si>
    <t xml:space="preserve">Actualizar la Caracterización de los servidores públicos de la Corporación. </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</si>
  <si>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</si>
  <si>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</si>
  <si>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</si>
  <si>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 xml:space="preserve">La caracterización de servidores publicos se encuentra actualizada, presentada ante el Equipo Técnico de Talento Humano.
La caracterización de servidores publicos se actualiza permanentemente y se rinde el informe ante el Equipo Técnico de Talento Humano en las reuniones mensuales que se presentan. </t>
  </si>
  <si>
    <t>Consolidar una herramienta digital con la información de la planta de personal y sus situaciones administrativas, que permita generar reportes y conocer el estado en tiempo real.</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</si>
  <si>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</si>
  <si>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</si>
  <si>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</si>
  <si>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Dirección Administrativa - Equipo Técnico de Talento Humano</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</si>
  <si>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</si>
  <si>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</si>
  <si>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</si>
  <si>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 xml:space="preserve">En la actualidad se encuentra en diligenciamiento los diagnosticos de necesidades de bienestar y  capacitación, se ha invitado en varias ocasiones a los funcionarios a su diligencimiento para contar con los insumos para la realización del informe. </t>
  </si>
  <si>
    <t>Correos electronicos y respuestas  recopiladas a la fecha</t>
  </si>
  <si>
    <t>Efectuar inducción a los servidores públicos que se vinculen a la Corporación</t>
  </si>
  <si>
    <t>Dirección Administrativa - Equipo de Posesiones</t>
  </si>
  <si>
    <t>Jornadas de inducción realizadas</t>
  </si>
  <si>
    <t>(Nro de jornadas de inducción realizadas / Nro de jornadas de inducción programadas)*100</t>
  </si>
  <si>
    <t>Listas de asistencia de las jornadas de inducción</t>
  </si>
  <si>
    <t xml:space="preserve">No se reporta avance cuantitativo dado que, se está en proceso de cambio de  la metodlogía de inducción, la cual en adelante se hará a través del uso de la plataforma "induvirtual", aprovechando la aplicación Classroom.
Hay una avance cualitativo sintetizado en la definición de la estructura y contenidos de la inducción de la siguiente manera:
Los 5 ejes temáticos consolidados, actualizados y complementados quedaron estructurados de la siguiente manera:
1. Estructura y actividad misional.
2. Tópicos Generales.
3. Carrera Administrativa.
4. Situaciones Administrativas.
5. Trabajo seguro y responsable.
Autoevaluación.
Encuesta de satisfacción.
igualmente se requiere actualizar el procedimiento de inducción y las metas establecidas en el plan de acción
</t>
  </si>
  <si>
    <t>Plataforma "induvirtual" https://classroom.google.com/c/MTQ2ODkxODc4ODc0?cjc=a4abfgb
La medición de la inducción se realizará aplicando el siguiente indicador
Número de funcionarios capacitadas mediante la inducción virtual / Total de funcionarios posesionados *100</t>
  </si>
  <si>
    <t>A partir de marzo de 2021, se implementó la plataforma «Induvirtual» para realizar la inducción de los funcionarios que se vinculan. Para el presente trimestre y con corte al 30 de junio, se han dispuesto los temas para 45 funcionarios que ingresan a través del Link: https://classroom.google.com/c/MTQ2ODkxODc4ODc0?cjc=a4abfgb</t>
  </si>
  <si>
    <t>La plataforma está siempre disponible para el ingreso de los funcionarios que se vinculan a la Corporación. La herramienta «induvirtual» cuenta con un módulo que arroja las estadísticas de ingreso de los funcionarios</t>
  </si>
  <si>
    <t>La plataforma implementada para realizar la inducción esta habiltada desde el mes de abril de 2021. Para los meses de julio, agosto y septiembre se han desarrollado las sesiones en la plataforma.</t>
  </si>
  <si>
    <t xml:space="preserve">Diploma de inducción  e informe  matriz de seguimiento inducción </t>
  </si>
  <si>
    <t>Efectuar reinducción a los servidores públicos vinculados a la Corporación</t>
  </si>
  <si>
    <t>Jornadas de reinducción realizadas</t>
  </si>
  <si>
    <t>(Nro de jornadas de reinducción realizadas / Nro de jornadas de reinducción programadas)*100</t>
  </si>
  <si>
    <t>Listas de asistencia de las jornadas de reinducción</t>
  </si>
  <si>
    <t>La última reinducción se realizó en el tercer trimestre de 2019, por norma se debe hacer cada dos (2) años, por lo anterior se tiene planeado realizar en el último trimestre de la presente vigencia.
Igualmente, se está gestionando para que sea virtual dado que, en el marco del Comité de Incentivos resultó ganadora una herramienta presentada por un grupo de funcionarios y la cual fue autorizada para llevar acabo dicha actividad.</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</si>
  <si>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</si>
  <si>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</si>
  <si>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</si>
  <si>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</si>
  <si>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 xml:space="preserve">A los jefes de las dependencias se les realizó la inducción al momento de ingresar a la Corporación, sobre la Evaluación del Desempeño de manera general, se hace el acompañamiento para la Concertación de Objetivos y para el 16 de lulio de 2021, se tiene programada  la capacitación sobre Evaluación del Desempeño, que coincida con la fecha de la primera Evaluación Parcial Semestral  con corte a 31 de julio de 2021. </t>
  </si>
  <si>
    <t xml:space="preserve">Una vez se realice la Capacitación programada para el 16 de julio de 2021, se publicaran en la Carpeta de Administrativa/Carrera Administrativa/Evaluación del Desempeño, los soportes que incluye la presentación y el registro de asistecia. 
 Publicación de los soportes que incluyen la presentación y el registro de asistecia,  en la Carpeta de Administrativa/Carrera Administrativa/Evaluación del Desempeño. </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</si>
  <si>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</si>
  <si>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</si>
  <si>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</si>
  <si>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</si>
  <si>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 xml:space="preserve">El informe de los resultados de la evaluación Anual del Desempeño 2020-2021,  fue presentado al Equipo Técnico de Talento Humano.  </t>
  </si>
  <si>
    <t xml:space="preserve">El informe de los resultados de la evaluación Anual del desempeño 2020-2021, de los servidores de Carrera Administrativa  de la Corporación, se presentó al Equipo Tecnico de Talento humano y  se remitió al área de Bienestar como insumo para la construcción del Plan Institucional de Capacitación e incentivos.
El informe de los resultados de la evaluación Anual del desempeño 2020-2021, se encuentra publicado en la Carpeta de Administratifva/Evaluación del Desempeño/Informe Anual del Desempeño Laboral.   </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</si>
  <si>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</si>
  <si>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</si>
  <si>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</si>
  <si>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Nro. Indicadores aplicados </t>
  </si>
  <si>
    <t xml:space="preserve">Resultado de los indicadores aplicados, presentado al Equipo Técnico de Talento Humano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</si>
  <si>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</si>
  <si>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</si>
  <si>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</si>
  <si>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</si>
  <si>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</si>
  <si>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</si>
  <si>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</si>
  <si>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</si>
  <si>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</si>
  <si>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Se revisaron las imágenes que se emplearán para difundir el Programa, al tiempo que se revisaba el procedimiento que se creó para la vinculación de pasantes, con el fin de solicitar dicho acompañamiento</t>
  </si>
  <si>
    <t>Imágenes de campaña de divulgación creadas y revisadas para el programa de Bilinguismo.</t>
  </si>
  <si>
    <t>Se realiza sensibilización y acercamiento al programa de Bilinguismo, mediante correo electrónico enviado, informando la importancia de aprender otro idioma y en todo caso, previo a dar inicio al Programa.</t>
  </si>
  <si>
    <t>Correo enviado divulgando que próximamente se dará inicio al programa de Bilinguismo.</t>
  </si>
  <si>
    <t>Se está culminando la etapa IV del programa de Bilinguismo, esperando informe por parte del SENA, de cuántos servidores se capacitaron. Está próxima a iniciar la etapa V del programa que es la última de éste año, que se proyecta culmine en el mes de noviembre, cuando se conocerán los servidores que culminaron exitosamente sus cursos, obteniendo la certificación.</t>
  </si>
  <si>
    <t>Informes de seguimiento remitidos por el SENA.</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</si>
  <si>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</si>
  <si>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</si>
  <si>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</si>
  <si>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</si>
  <si>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</si>
  <si>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El 8 y 9 de julio se programaron dos talleres para los funcionarios en edad de retiro, en los cuales se contó con asesoria juridica y motivación al cambio; tuvimos una participación de 66 funcionarios</t>
  </si>
  <si>
    <t>Informe de la actividad, encuestas de satisfacción y listado de inscritos.</t>
  </si>
  <si>
    <t>Realizar sesiones mensuales de la Comisión de Seguimiento al cumplimiento de los acuerdos laborales suscritos entre la Mesa Directiva y las organizaciones sindicales.</t>
  </si>
  <si>
    <t>11</t>
  </si>
  <si>
    <t>Sesiones de seguimiento realizadas</t>
  </si>
  <si>
    <t>Número de sesiones de seguimiento realizadas</t>
  </si>
  <si>
    <t xml:space="preserve">Actas de sesiones de seguimiento a los acuerdos </t>
  </si>
  <si>
    <t>No se ha podido dar cumplimiento, toda vez que en el 2020 no hubo acuerdos pactados con las organizaciones sindicales, se espera que para el 2021 si hay acuerdos se puedan crear las mesas para el siguimiento de lo pactado.</t>
  </si>
  <si>
    <t>Durante la vigencia 2021 no se han realizado sesiones de seguimiento de acuerdos anteriores  toda vez que en el año 2020 no se presentó negociación entre las organizaciones sindicales y la administración.</t>
  </si>
  <si>
    <t>Se estableció la resolución para la creación del Equipo Técnico de seguimiento de acuerdos laborales la cual esta en proceso de firma. Por lo cual, no se han efectuado sesiones de seguimiento a los acuerdos.laborales.</t>
  </si>
  <si>
    <t>Plan Anual de Vacantes</t>
  </si>
  <si>
    <t>Formular y publicar el Plan anual de Vacantes de la Corporación para la vigencia</t>
  </si>
  <si>
    <t>Dirección Administrativa -
Equipo de Carrera Administrativa</t>
  </si>
  <si>
    <t>Plan anual de vacantes de la Corporación formulado y publicado</t>
  </si>
  <si>
    <t>Nro. Planes formulados y publicados</t>
  </si>
  <si>
    <t>Plan anual de Vacantes públicado</t>
  </si>
  <si>
    <t>El Plan Anual de Vacantes fue actualizado y presentado al Equipo Tecnico de Gestión y Desempeño.</t>
  </si>
  <si>
    <t xml:space="preserve"> El Plan de Vacantes se encuentra publicado en la pagina de Planeación. </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</si>
  <si>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</si>
  <si>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</si>
  <si>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</si>
  <si>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</si>
  <si>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</si>
  <si>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</si>
  <si>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</si>
  <si>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</si>
  <si>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</si>
  <si>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El Plan de  Previsión de Recursos Humanos  fue actualizado y presentado al Equipo Tecnico de Gestión y Desempeño.</t>
  </si>
  <si>
    <t xml:space="preserve"> El Plan de Previsión de Recursos Humanos se encuentra publicado en la pagina de Planeación. </t>
  </si>
  <si>
    <t>Ejecutar el Plan de Previsión de Recursos Humanos de la Corporación para la vigencia</t>
  </si>
  <si>
    <t>Actividades para la provisión de recursos humanos ejecutadas</t>
  </si>
  <si>
    <t>(Nro. Actividades ejecutadas/ Nro. Actividades programadas) * 100</t>
  </si>
  <si>
    <t>Informe de ejecución del Plan de Provisión de Recursos Humanos presentado ante el Equipo Técnico de Talento Humano</t>
  </si>
  <si>
    <t xml:space="preserve">Mediante el Acuerdo № 0389 del 30 de diciembre de 2020, se convocó a concurso de ascenso y abierto para la provisión definitva de los cargos vacantes que fueron reportados en la Oferta Publica de Empleos OPEC de la CNSC y se encuentra en proceso a la fecha por parte de la CNSC. Igualmente se presentó al Equipo Tecnico de Talento Humano del 16 de marzo de 2021, las vacantes reportadas en el SIMO; los dos (2) cargos de Auxiliar de Servicios Generales 370-03 y Auxiliar Administrativo 407-01 a la OPEC. </t>
  </si>
  <si>
    <t>Acta de reunión del Equipo Tecnico de Talento Humano del 16 de marzo de 2021</t>
  </si>
  <si>
    <t xml:space="preserve">El informe de ejecución del Plan de Provisión de Recursos Humanos ,  fue presentado al Equipo Técnico de Talento Humano.  </t>
  </si>
  <si>
    <t xml:space="preserve">La provisión de los Empleos del Concejo de Bogotá, D.C. se ha realizado de con formidad con el Plan de Previsión de Recursos Humanos de la Corporación para la presente vigencia. 
El Plan de Previsión de Recursos Humanos de la Corporación se encuentra publicado en la Carpeta de Planeación y en la Carpeta de Administrativa/Carrera Administrativa/Plan de Previsión de Recursos Humanos. </t>
  </si>
  <si>
    <t xml:space="preserve">El informe de la  ejecución del Plan de Provisión de Recursos Humanos ,  fue  presentado al Equipo Técnico de Talento Humano.  
La provisión de los Empleos del Concejo de Bogotá, D.C. se ha realizado de con formidad con el Plan de Previsión de Recursos Humanos de la Corporación para la presente vigencia. </t>
  </si>
  <si>
    <t xml:space="preserve">El Plan de Previsión de Recursos Humanos de la Corporación se encuentra publicado en la Carpeta de Planeación y en la Carpeta de Administrativa/Carrera Administrativa/Plan de Previsión de Recursos Humanos. </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</si>
  <si>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</si>
  <si>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</si>
  <si>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</si>
  <si>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</si>
  <si>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</si>
  <si>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</si>
  <si>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Fue elaborado por el quipo de gestores de integridad en la reunión realizada el 3 de marzo de 2021</t>
  </si>
  <si>
    <t>Publicado el 24 de marzo de 2021 en la red interna de la Dirección Administrativa</t>
  </si>
  <si>
    <t>Fue elaborado por el quipo de gestores de integridad  en los tiempos correspondientes y enviado a la Oficina Asesora de Planeación para su aprobación y publicación.</t>
  </si>
  <si>
    <t>Estos documentos se e encuentran publicados en los canales establecidos por la entidad como son:                                          Intranet y red interna administrativa-gestionintegridad-integridad2021</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</si>
  <si>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</si>
  <si>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</si>
  <si>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</si>
  <si>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Se está dando cumplimiento a las actividades programadas en el Plan de Gestión de la Integridad, así: 
El 01-03-21 se remitió a Jaime Cabrejo (DA-Posesiones)  el video del Código de Integridad, para ser socializado en el proceso de inducción de los nuevos funcionarios. 
El 12-03-21 se solicitó presupuesto para la promoción y divulgación de los valores del Código de Integridad a la Dirección Financiera.
El 23-03-21 se socializó el Código de Integridad 
El 30-03-21 se socializó la Política de integridad El 26-03-21, la Oficina de Comunicaciones, envió las nuevas  piezas gráficas de los valores del Código de Integridad.
El 05-03-21 se socializó el valor de la Honestidad y se publicó como Wallpapers
El 06-04-21, se remitió Circular dirigida a los HC, invitándolos a participar con un representante de las UAN, en la promoción y divulgación  de los valores del Código de Integridad.
El 19-03-21 fue asignado el correo gestores integridad por la Oficina de Sistemas
El 01-03-21 se invitó a los nuevos gestores al curso de Cultura de Integridad, que dicta la Alcaldía Mayor de Bogotá (soy10aprende)</t>
  </si>
  <si>
    <t>Correos electrónicos , Actas de reunión, y listas de asistencia.</t>
  </si>
  <si>
    <t xml:space="preserve">Se han ejecutado ocho actividades, de acuerdo con el cronograma del Plan de Gestión dela Integridad. 
1. Socializar el Código de Integridad en la  inducción de los nuevos servidores.
2. Diseñar programa de contenidos para hacer promoción y socialización de los valores del Código de Integridad                                      
3. Oficiar a las áreas que no tienen Gestor para que designen un representante o enlace para la promoción y desarrollo de las actividades
4. Solicitar la creación de un correo para los temas de gestión de la integridad
5. Participar en una experiencia de integridad, externa a la Corporación
6. Realizar la actividad “nuestro valor del mes” , a través de las características y comportamientos relacionados con cada uno de los valores del Código de Integridad
7. Hacer promoción para la participación de los funcionarios en capacitaciones en temas de promoción de valores
8. Reuniones de Promoción y socialización de los valores por dependencia                                      
</t>
  </si>
  <si>
    <t>El avance de la ejecuión de actividades se encuentra publicado en la red interna administrativa-integridad-Integridad 2021-Reuniones equipos Gestores de Integridad - III reunión.</t>
  </si>
  <si>
    <t>De conformidad con lo establecido en el Plan de Gestión de la Integridad;  se está cumpliendo con el cronograma de las actividades programadas para la presente vigencia. 
1. Socializar el Código de Integridad en la  inducción de los nuevos servidores.                                                                                         
2. Diseñar programa de contenidos para hacer promoción y socialización de los valores del Código de Integridad                      
3. Oficiar a las áreas que no tienen Gestor para que designen un representante o enlace para la promoción y desarrollo de las actividades                                                                      
4. Solicitar la creación de un correo para los temas de gestión de la integridad                                                                             
5. Realizar la actividad “nuestro valor del mes” , a través de las características y comportamientos relacionados con cada uno de los valores del Código de Integridad         
6. Hacer promoción para la participación de los funcionarios en capacitaciones en temas de promoción de valores                                                                                                                                                                7) Hacer promoción para la participación de los funcionarios en capacitaciones en temas de promoción de valores.                                                                                                                8) Realizar reuniones de promoción y socialización de los valores por dependencia                                                                                                                                                                                                                         10) Convocatoria reto en la gestión pública respecto a la implementación del Código de Integridad.                                                                                                   Las actividades 9, 11, 12 y 13 se realizarán durante el último trimestre del año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</si>
  <si>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</si>
  <si>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</si>
  <si>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</si>
  <si>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 xml:space="preserve">Plan Institucional de Capacitación formulado y publicado </t>
  </si>
  <si>
    <t>Nro. De Planes formulados y publicados</t>
  </si>
  <si>
    <t>Publicación del plan en el portal web de la Corporación</t>
  </si>
  <si>
    <t>Se formuló y publicó el PlC 2021 de la Corporación.</t>
  </si>
  <si>
    <t>PIC formulado y publicado en la página web de la Corporación y la red interna tanto en la carpeta de Planeación como en la carpeta de Bienestar Social, Capacitación e Incentivos.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</si>
  <si>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</si>
  <si>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</si>
  <si>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('Nro. de capacitaciones ejecutadas del PIC / Nro. de capacitaciones programadas en el PIC para la vigencia)* 100</t>
  </si>
  <si>
    <t xml:space="preserve">Registros de asistencia y evaluación de las actividades de capacitación. </t>
  </si>
  <si>
    <t>Se han ejecutado las capacitaciones que se tenían previstas para el periodo y se han realizado las respectivas encuestas de evaluación de impacto de las capacitaciones culminadas.</t>
  </si>
  <si>
    <t>Registros de asistencia a las capacitaciones efectuadas y evaluación de aquellas que ya han culminado.</t>
  </si>
  <si>
    <t>Se desarrollaron la totalidad de capacitaciones programadas, de acuerdo a lo previsto en el cronograma.</t>
  </si>
  <si>
    <t>Informes de capacitaciones terminadas y certificados terminados.</t>
  </si>
  <si>
    <t>Se culminaron exitosamente las capacitaciones que se encontraban pendientes de concluir, de conformidad con la programación establecida.</t>
  </si>
  <si>
    <t>Informe o informes finales de las capacitaciones efectuadas.</t>
  </si>
  <si>
    <t>Incrementar en un 3% el nivel de satisfacción de los servidores públicos de la Corporación con las actividades de inducción,  entrenamiento y capacitación en las que participa.</t>
  </si>
  <si>
    <t>Dirección Administrativa - Bienestar Social
Posesiones</t>
  </si>
  <si>
    <t>Incremento del 3%</t>
  </si>
  <si>
    <t>Incremento en el nivel de satisfacción en las actividades de inducción, entrenamiento y capacitación</t>
  </si>
  <si>
    <t>('Nro. Evaluacioes satisfactorias /Nro de evaluaciones realizadas)*100</t>
  </si>
  <si>
    <t>Encuestas de evaluación actividades de inducción, entrenamiento y capacitación</t>
  </si>
  <si>
    <t xml:space="preserve">Realizar un piloto de la Metodología para evaluar la aplicación de lo aprendido por parte de los servidores que asisten a las capacitaciones durante la vigencia </t>
  </si>
  <si>
    <t>Informe de los resultados obtenidos en la prueba piloto</t>
  </si>
  <si>
    <t>Nro. Prueba piloto aplicadas de la metodología de evaluación</t>
  </si>
  <si>
    <t>Informe de los resultados obtenidos en la prueba piloto presentado al Equipo técnico de Talento Humano</t>
  </si>
  <si>
    <t>Se está revisando la metodología propuesta por un equipo de trabajo como herramienta para evaluar la aplicación de lo aprendido, con el fin de evaluar su pertinencia en la aplicación de la prueba piloto.</t>
  </si>
  <si>
    <t>Metodología propuesta por equipo de trabajo.</t>
  </si>
  <si>
    <t>Plan de Incentivos Institucionales</t>
  </si>
  <si>
    <t>Formular y publicar el Plan de Incentivos para los funcionarios del Concejo de Bogotá</t>
  </si>
  <si>
    <t xml:space="preserve">Plan de Incentivos formulado y publicado </t>
  </si>
  <si>
    <t>Se formuló y publicó el Plan de Incentivos Institucionales de la Corporación.</t>
  </si>
  <si>
    <t>Plan de Incentivos Institucionales formulado y publicado en la página web de la Corporación y la red interna tanto en la carpeta de Planeación como en la carpeta de Bienestar Social, Capacitación e Incentivos.</t>
  </si>
  <si>
    <t>Ejecutar el Plan de Incentivos para los funcionarios del Concejo de Bogotá</t>
  </si>
  <si>
    <t>Plan de Incentivos ejecutado</t>
  </si>
  <si>
    <t>('Nro. De actividades ejecutadas /Nro de actividades programadas en el plan)*100</t>
  </si>
  <si>
    <t xml:space="preserve">Registros  fotograficos y encuesta de satisfacción de la ceremonia de incentivos. </t>
  </si>
  <si>
    <t>Se dio inicio a las actividades del Plan de Incentivos Institucionales, colocando en conocimiento del Director Administrativo en las reuniones del área, la importancia de definir el tema de la Convocatoria de Equipos de Trabajo y las dificultades que presenta la misma en los términos de la Resolución No. 214 de 2019, en la que se basa dicha Convocatoria. Se proyectó una solicitud de concepto para la Dirección Jurídica, encontrando en el proceso que ya había sido expedido un concepto en la vigencia anterior, el cual también fue remitido a través del correo electrónico al Director Administrativo. Así mismo se planteó en dicha reunión,  que ya se contaba con el insumo principal para realizar la elección de los mejores funcionarios, habiéndose surtido la evaluación de los mejores funcionarios.</t>
  </si>
  <si>
    <t>Grabaciones o actas de las reuniones efectuadas con el Director y las distintas dependencias de la Dirección Administrativa y correo electrónico enviado al Director, remitiendo el proyecto de concepto, el concepto ya expedido y la Resolución objeto de controversia.</t>
  </si>
  <si>
    <t>Se han realizado reuniones periódicas del Equipo Técnico de Gestión de Incentivos, que han contribuido a elaborar los proyectos de la Resolución que adopta el Plan de Incentivos y de la Resolución que establece el procedimiento para la convocatoria de equipos de trabajo, los cuales se encuentran en un proceso previo a su remisión a la Dirección Jurídica.</t>
  </si>
  <si>
    <t>Las actas de reunión que se encuentran en revisión y las grabaciones de las mismas.</t>
  </si>
  <si>
    <t>Se han venido realizando y desarrollando las distintas reuniones del Equipo Técnico de Gestión de Incentivos, en las cuales se ha avanzado en la construcción del proyecto de Resolución de conformación del Equipo Técnico de Bienestar e Incentivos y del proyecto de Resolución que adopta el Plan de Incentivos Institucionales. Así mismo, se efectuó el sorteo virtual necesario para determinar los funcionarios que serían remitidos a la gala de reconocimiento organizada por el Departamento Administrativo del Servicio Civil Distrital - DASCD.</t>
  </si>
  <si>
    <t>Actas de reunión del Equipo Técnico de Gestión de Incentivos.</t>
  </si>
  <si>
    <t>Plan de Bienestar</t>
  </si>
  <si>
    <t>Realizar el diagnóstico de necesidades de  bienestar laboral, conforme a los lineamientos metodológicos aplicables</t>
  </si>
  <si>
    <t>Diagnóstico de necesidades de bienestar laboral presentado</t>
  </si>
  <si>
    <t>Nro. Diagnosticos presentados</t>
  </si>
  <si>
    <t>Acta de la sesión del Equipo T. Taleno Humano donde se presento los resultados  del Diagnóstico de necesidades  bienestar laboral</t>
  </si>
  <si>
    <t>Formular y publicar el Plan de Bienestar para los funcionarios de la Corporación y sus familias, de conformidad con la normatividad vigente.</t>
  </si>
  <si>
    <t xml:space="preserve">Plan Institucional de Bienestar formulado y publicado </t>
  </si>
  <si>
    <t>Se elaboro el Plan de Bienestar de la endidad para la vigencia 2021</t>
  </si>
  <si>
    <t>El Plan de Bienestar se encuentra publicado en el portal web de la Corporación</t>
  </si>
  <si>
    <t>Ejecutar las actividades establecidas en el Plan Institucional de Bienestar, para los funcionarios del Concejo de Bogotá</t>
  </si>
  <si>
    <t>Plan Institucional de Bienestar ejecutado</t>
  </si>
  <si>
    <t>Registros de inscripción a las actividades de Bienestar</t>
  </si>
  <si>
    <t>Se realizó la caminata ecológica y la conmemoración del día de la mujer, adicionalmente de abrieron inscripciones para los días de bienesta</t>
  </si>
  <si>
    <t>Enel Proceso de Bienestar se tienen los registros de las inscripciones, los informes de las actividades y las encuestas de satisfacción aplicadas en cada una de las actividades.</t>
  </si>
  <si>
    <t>Se realizaron las siguientes: Caminata ecologíca para 40 funcionarios el 22 de abril, Días de bienestar para 300 funcionarios, Jornadas de Integración - Dia de la Secretaria para 64 funcionarios, actividad realizada el 26 abril, Un Angel en el Cielo, actividad para 67 funcionarios, realizada el 7 de mayo, talleres de clima laboral para 166 funcionarios actividad realizada los días 8, 11, 15 y 16 de junio y las vacaciones recreativas para 143 hijos de funcionarios realizadas del 28 de junio al 2 de julio</t>
  </si>
  <si>
    <t>En el Proceso de Bienestar se tienen los registros de las inscripciones, los informes de las actividades y las encuestas de satisfacción aplicadas en cada una de las actividades.</t>
  </si>
  <si>
    <t>Se realizó el taller de preparación para el retiro los días 8 y 9 de julio con una participación de 74 funcionarios; El 16 de julio se celebró el día del conductor a los 51 funcionarios que tienen ese cargo en la entidad; del 26 al 30 de julio se realizó la Semana Cultural con la temática viajando por Latinoamérica para 302 funcionarios; el 10 de agosto tuvimos el taller para los directivos de la entidad; del 10 al 12 de agosto apoyamos la Semana de la Salud los talleres de batidos saludables, aromaterapia y juegos mentales para 90 funcionarios; el 17 y 18 de septiembre se realizó el tercer encuentro de parejas para 25 funcionarios con sus parejas y el 24 de septiembre se desarrolló el taller encontrando mi propósito para 50 funcionarios.</t>
  </si>
  <si>
    <t>Informes de las actividades, encuestas de satisfacción y listados de inscritos. Esta información se encuentra en el proceso de Bienestar y publicada en la Intranet.</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</si>
  <si>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</si>
  <si>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Dirección Administrativa - Seguridad y Salud en el Trabajo</t>
  </si>
  <si>
    <t xml:space="preserve">Radicación de asignación de recursos </t>
  </si>
  <si>
    <t xml:space="preserve">Número de solicitudes de creación de recursos radicada </t>
  </si>
  <si>
    <t>Solicitud de creación de la línea de contratación radicada ante la Dirección Financiera</t>
  </si>
  <si>
    <t>Se elaboró la solicitud de creación de apertura de línea, pendiente trámite.</t>
  </si>
  <si>
    <t xml:space="preserve">Correo electrónico </t>
  </si>
  <si>
    <t xml:space="preserve">Gestión estratégica del Talento Humano </t>
  </si>
  <si>
    <t>Plan Estratégico de Seguridad Vial</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</si>
  <si>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</si>
  <si>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</si>
  <si>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Talento Humano
Gestión de Recursos Fisicos </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</si>
  <si>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</si>
  <si>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</si>
  <si>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</si>
  <si>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 xml:space="preserve">Se desarrollaron la totalidad de las 4 actividades programadas para el trimestre en  la Linea de Acción Vehículos Seguros del Plan Estrategico de Seguridad Vial  PESV, de la siguinete forma: 1. Se establecieron las rutinas y el cronograma proyectado de mantenimiento preventivo para los vehículos propios. 2. Se efectuó seguimiento a las solicitudes tramitadas de mantenimiento de vehículos propios y no propios y se registró la información correspondiente. 3. Se realizó consulta en las paginas web de los organismos de tránsito para verificar la existencia de comparendos cargados al parque automotor  propio y no propio al servicio de la Corporación. 4. Se realizó seguimiento a la entrega de los formatos de Inspección Pre Operacional Diaria de Vehículo y de Inventario de Vehículo por parte de los funcionarios con cargo Conductor.
Bienestar-Capacitación: Se inició con la planeación y ejecución del proceso de capacitación de Seguridad Vial para los conductores de la Corporación, en el marco del PIC, con la Universidad Sergio Arboleda. </t>
  </si>
  <si>
    <t>Correo electronico de fecha 26/03/2021, dirigido al lider del Equipo Técnico de Seguridad Vial y Movilidad Sostenible ETSVMS (Director Administrativo) mediante el cual se reportó el avance en el cumplimiento de las actividades del plan de acción del PESV para el primer trimestre de 2021. 
Bienesar-Capacitación: Proceso de planeación y ejecución de la capacitación del curso de Seguridad Vial para los conductores, a través de la pieza y enlaces de inscripción al curso y registros de asistencia al mismo.</t>
  </si>
  <si>
    <t>Se dictó el curso de Seguridad Vial, con una intensidad de 60 horas, para los conductores de la Corporación y aquellos funcionarios que desearan asistir.</t>
  </si>
  <si>
    <t>Informe de capacitación del Curso y certificados del mismo.</t>
  </si>
  <si>
    <t>Se desarrollaron la totalidad de las 3 actividades programadas para el trimestre en  la Linea de Acción Vehículos Seguros del Plan Estrategico de Seguridad Vial  PESV, de la siguiente forma: 
1. Se efectuó seguimiento a las solicitudes tramitadas de mantenimiento de vehículos propios y no propios y se registró la información correspondiente.
2. Se realizó consulta en las paginas web de los organismos de tránsito la existencia de comparendos cargados al parque automotor  propio y no propio al servicio de la Corporación.
3. Se realizó seguimiento a la entrega de los formatos de Inspección Pre Operacional Diaria de Vehículo y de Inventario de Vehículo por parte de los funcionarios con cargo Conductor. 
4. Oficio seguimiento señalización sector Concejo en las 2 sedes a  S.D.M.  Rad. No.2021EE2254 
5. Exámenes de pre-ingreso para conductores y seguimientos médicos
6, Charla en la Semana SST en Seguridad Vial:Seguridad Vial con el Dr. Sereno (Patologías en seg vial - por roles)
7,  Capacitación conductores en: Conducción eficiente e Inspección de vehículo
8, Revisión del documento   PPP y RAE sede Ppal.  se actualiza y no requiere ajuste el componente del Protocolo de seguridad vial .</t>
  </si>
  <si>
    <t>Evidencia verificable reposa en la red interna en la carpeta de la Dirección Administrativa/Recursos Fisicos/Parque Automotor.
Acta de sesión del Equipo Técnico de Seguridad vial y Movilidad Sostenible del 13 de agosto de 2021 que reposa en la red interna en la carpeta de Planeación/Equipos Técnicos MIPG/E T Seg Vial y Movilidad S. 
Correo electrónico de trámite ante S.D.M.
Relación valoraciones médicas  IPS contratada y certificados
Lista de Asistencia
Lista de Asistencia
Correo electrónico informando aprobación del CIGD.</t>
  </si>
  <si>
    <t xml:space="preserve">Formular y radicar ante Secretaría Distrital de Movilidad el Plan Integral de Movilidad Sostenible del Concejo de Bogotá D.C.  </t>
  </si>
  <si>
    <t>Dirección Administrativa 
(Talento Humano, Capacitación/Mantenimiento/Movilidad/ y Seguridad y Salud en el Trabajo y Gestión Ambiental)</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</si>
  <si>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</si>
  <si>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</si>
  <si>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</si>
  <si>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Dos mediciones del clima laboral del Concejo de Bogotá</t>
  </si>
  <si>
    <t>Número de mediciones del clima laboral realizados</t>
  </si>
  <si>
    <t>Estrategia para mejorar y fortalecer la cultura organizacional de la Corporación</t>
  </si>
  <si>
    <t>Número de estrategias para mejorar  y fortalecer la cultura organizacional, diseñadas e implementadas</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</si>
  <si>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</si>
  <si>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</si>
  <si>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</si>
  <si>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</si>
  <si>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En el mes de junio los días 8, 11, 15 y 16 se realizaron los  Talleres de Clima Laboral con la participación de 166 funcionarios de la Carrera Administrativa y un representante de cada UAN.</t>
  </si>
  <si>
    <t>Sistema de Gestión de Salud y Seguridad en el Trabajo adaptado a las nuevas realidades</t>
  </si>
  <si>
    <t>Promedio del porcentaje de implementación del Plan de trabajo del Sistema de Gestión de Salud y Seguridad en el Trabajo</t>
  </si>
  <si>
    <t>Plan de trabajo del Sistema de Gestión de Seguridad y Salud en el Trabajo</t>
  </si>
  <si>
    <t>Aplicar autoevaluación del SGSST con base en los estándares establecidos por la  Resolución 312 de  2019</t>
  </si>
  <si>
    <t>Dirección Administrativa - Equipo Seguridad y Salud en el Trabajo</t>
  </si>
  <si>
    <t>Formato Autoevaluacion de estandares mínimos SGSST diligenciado</t>
  </si>
  <si>
    <t>Evaluación inicial estandares mínimos del SGSST</t>
  </si>
  <si>
    <t>Se  realiza la   autoevaluación a corte  1er semestre de 2021 del formato estandares mínimos.</t>
  </si>
  <si>
    <t>Medio magnético: archivo: Formato de Indicadores  SGSSTa  junio 2021 - Hoja: Estándares mínimos</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</si>
  <si>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</si>
  <si>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</si>
  <si>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</si>
  <si>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</si>
  <si>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Elaborado, presentado y aprobadpo en CIGD y  publicado por OAP</t>
  </si>
  <si>
    <t>Red interna PLANEACION</t>
  </si>
  <si>
    <t>Ejecutar las actividades establecidas en el plan de trabajo de sistema de gestión de Seguridad y Salud en el trabajo  - SGSST</t>
  </si>
  <si>
    <t>Actividades formuladas en el Plan de Trabajo de SGSST ejecutadas</t>
  </si>
  <si>
    <t>(Nro. Actividades realizadas/Nro. Programadas) * 100</t>
  </si>
  <si>
    <t>Registros, asistencias, memorandos, correos electrónicos
Informe de avance en la ejecución del plan de trabajo del SGSST, presentado al COPASST</t>
  </si>
  <si>
    <t xml:space="preserve"> Capacitaciones: EPP a onductores, Servicios Generales y  archivo/ COE: SCI/ Conductores: Estilos hábitos saludables-: Comer bien -Conducir  mejor, Comite de Convivvencia Laboral en nornatividad,  SALFLL:Alimentación 1a. infancia / 7. Brigada de Emergencia: confomación y responsabilidades,  PONAL Protocolo bioseguridad Concejo/ COPASST:  Socialización de funciones, Detalles que salvan . Nuevo protocolo de bioseguridad / Vacunaicon Covid 19 y  mitos. 
Actualización Induccion SST
* Divulgación: Estrategia SALFLL - Video/ Salvan vidas covid. 19/  linea escuchamos DACSD /Detalles que salvan  - Covid -19- SDCultural/   Prevención Covid 19 / Prevención de riesgo bimecanico y de informe Higine- Diesel, ausentismo y accidentalidad 2020.
* Actualización documental:  Programa capacitación SST, Estilos de vida y entornos de trabajo saludable,  Rehabilitación Laboral, PVE Visual- auditivo,   SVE OAM, Protocolo Bioseguridad, Procedimiento condiciones de salud, Formatos: Inscripción Brigada y   reporte actos y  condiciones inseguras
* Inspecciones: Exintores, gabientes. EPP, Seguidad CAD, Protocolo bioseguridad- aforos
* Seguimientos medicos ocupacionales,  exámenes de i ngreso y egreso,  cercos epidemiológicos, gestion  recomendaciones laborales, Inspecciones y entrevistas para Teletrabajo 
* Reporte e Investigaciones  de accidentes laborales
* Elaboración indicadores  e informe de SGSST: COPASST y  de cierre de año 2020 , FURAG
* Participación reuniones COPASST mensuales,  PESV - Encuestas/ Comité SG Ambiental trimestral/ COE Secretaria. Trimestral.
* Actualización carpeta red interna, intranet, atención de comunicaciones.
*  Gestión de contratación como apoyo a la supervisiónn : de  año 2020 y  nuevos procesos  y líneas.
</t>
  </si>
  <si>
    <t>Archivos  magnéticos de SGSST:carpetas  copasst, capacitacion, convivencia laboral,   Reporte e inv accidentes,  correos electrónicos,  Red interna PLANEACION y ADMINISTRATIVA,  Actas de CIGD, actas de COPASST, Acta de SGAmbiental</t>
  </si>
  <si>
    <t>* Capacitaciones: EPP, Protocolo Covid-19  y AT: 02.  COE: SCI .  Conductores: Prevención de consumo de Sustancias Psicoactivas, estrés y conducción, Distracción al volante  Brigada de Emergencias: Primeros auxilios I y II . Comite de Convivencia Laboral en manejo de casos  y trabajo en equipo ,  Taller “Entornos laborales Emocionalmente saludables” para 6 grupos focales.  Manejo y control del  fuego-  masivo . Autocuidado y prevención AT individual, SALFLL: Alimentación 1a. infancia. Nuevo protocolo de bioseguridad / Vacunaicon Covid 19 y  mitos.  Acoso laboral  y sexual con el Comité de la Mujer.
* Actualización Induccion SST
* Elaboración y envío formato autoapreciación a SALFL-L sede CAD a SHD. y asistencia a reunión SALFLL de SDIS y SHD.
* Divulgación: Medidas de prevención Contingencia Covid-19, lavado de manos,  Recordando el cumplimiento del protocolo de bioseguridad- Diligenciamiento Declaración Juramentada,  Ojo con los vicios posturales,  Reportando un accidente laboral, Tema de interés Guía Autocuidado en manifestaciones y disturbios- ARL SURA, Reactivación Software  Pausa activas de ARL Positiva  en los computadores de la corporación, Diligenciamiento Encuesta “Autorreporte de condiciones de salud Osteomuscular”,  Capacitación detalles que salvan frente al COVID-19- Alcaldía Mayor,  Circular No. 21: Prevención e Intervención del riesgo psicosocial a los trabajadores del Concejo de Bogotá 2021, 5. Nuevas  medidas para ingreso y operación del CAD  según las medidas impartidas  por la Alcaldía Mayor de Bogotá mediante Decreto 144 del 15 de abril de 2021, Novedad atención accidentaliad ARL AXA,  Memorando para  Encuesta vacunación contra covid-19 trabajadores concejo, siete pasos para  mantener hábitos saludables en trabajo en casa.
* Actualización documental:  Manual SGSST, Procedimiento Matriz peligros,  Resolución 223 de 8/junio/2021. Reglamento Higiene y Serguridad Ind., Procedimiento uso de SALFLL, Programa Inspecciones,  Manual Brigada de Emergencia, Programa EPP:  Aportes: Procedimiento. Vinculación y desvinculación  y Guía Teletrabajo y formato.
* Inspecciones: Exintores- mensual , gabinetes- mensual , EPP  (bioseguridad)- mensual, quìmicos,  UAN pisos 1 y 2, Protocolo bioseguridad Covid-19, cafetería y desagûes y rejillas
* Seguimientos medicos ocupacionales,  exámenes de i ngreso y egreso,  cercos epidemiológicos, gestion  recomendaciones laborales, Inspecciones y entrevistas para Teletrabajo 
* Reporte e Investigaciones  de accidentes laborales, gestión de recomendaciones emitidas
* Elaboración indicadores  e informe de SGSST: COPASST mensual , 1er. semestre gestión SST, indicadores 
* Participación reuniones COPASST mensuales,  PESV , Participación Equipo TAHUM,  COE Secretaria. Trimestral.
* Actualización carpeta red interna, intranet, atención de comunicaciones.
* Actualización mensual de normograma SST.
*Atención auditoría interna O.C.I. - 4 cuestionarios
*  Gestión de contratación como apoyo a la supervisión : de  Cto. Extintores año 2020 ,  trámite solicitud contratación adquisición de elementos ergonómicos, Covid, EPP y gestión para pagos.</t>
  </si>
  <si>
    <t xml:space="preserve">Archivos  magnéticos de SGSST: en Carpetas: Copasst, Capacitacion: asistencias/ divulgaciones y gestiones, Convivencia laboral: Resolución y gestiones,   Reporte e inv. accidentes: documentos de trámites, Mecanismos de comunicación: correspondencia  inspecciones formatos, Medicina Laboral: gestiones. 
Correos electrónicos: carpetas que contiene las gestiones ,  Red interna PLANEACION / Tahum: documentos aprobados y ADMINISTRATIVA/ divulgación informes y documentos SGSST y COPASST (actas e informes),  Actas de CIGD ( documentación presentada)
Intranet: Divulgaciones. </t>
  </si>
  <si>
    <t xml:space="preserve">* Gestión Documental: Actualizaciones del Procedimiento Plan PP y RAE  y los PPPy RAE de las sedes CAD y Ppal. formato de visitantes, Reporte e Inv.  de AT, S.V.E. Riesgo Biológico Covid-19 y su Protocolo,  Manual de Perfiles Biomedicos y , Formatos de polÍtias: SST, SPA y aporte a Seg. Vial.
* Capacitación: Inducción SGSST a Proveedores de Mantenimiento de redes hidraulicas,  tanques y jardín Vertical, Semana de la SST,  Brigada de emergencias: 02,   Conductores: 03,  Prevencion de AT por caida a diferente nivel, Protocolo bioseguridad Covid 19 y  vacunacion,  Riesgo químico - S.G.A., p prevenciòn desórdenes musculoesqueleticos- Pausas activas,  Protocolo Covid-19: 02   Taller de entornos laborales  mentalmente saludables, Comite de Convivencia -comunicación asertiva, COE - SCI /SIMULACRO ,  SALFLL: Cómo evitar dificultades en la lactancia.
Divulgaciones masivas de Promoción en salud: Síntomas de una inadecuada ergonomía visual-Reglas del confort visual,  Nueva servicio  Emermedica de ARL AXA por AT leves, Siete pasos para  buenos hábitos en trabajo en casa.  Divulgación Video  vacunación SDS,  Cuidado con  el uso del  teléfono, 2 Videos:  Un Ave Cuidadora promueve las buenas prácticas que evitan  el contagio de Covid-19 y Mi compromiso es evitar el contagio des COVID-19 - " SOY UN AVE CUIDADORA", PONTE PILO:,Prevenir la fatiga muscular ne la jornada Laboral, De interés: Apuntes de prevención en Salud- ARL AXA COLPATRIA : Qué es la Influenza ? y ¿Cómo integrar tu vida laboral y personal
* Medicina Laboral: Seguimientos médicos a funcionarios en S.V.E. Ppsicosocial, Osteomuscular y Covid 19 ,  P.V.E: Visual, auditiva, Cardiovascular, exámenes de ingreso / egreso/cambio de labor/ pos incapacidad  a demanda
 * SALFLL- Formatos control asistencia, temperatura y aseo
*Inspecciones de seguidad: Extintores, Gabinetes, UAN pisos 3, 4 y 6, tanques agua, circuito cerrado, archivo central, planta eléctrica, EPP- (protocolo bioseguridad), Botiquines, tablas espinales y /señalización, cabina sonido, Seg. Gral. sede ppal
* Informes presentados a COPASST mensualmente y asistencia a las 2 reuniones realizadas,
Indicadores tahum, Dcto 1072, Trimnestral  SIDEAP: covid- discapacidad e indicadores SGSST y SV
* Reportes e investigaciones de AT
* Apoyo a los procedimientos contratuales </t>
  </si>
  <si>
    <t xml:space="preserve">Correos electrónicos de aprobación documental de OAP y docunentos publicados en la red interna
Listas de asistencia.
Correos electrónicos.
Formatos de SALFLL.
Correos electrónicos y conceptos médicos.
Formatos de inspección.
SIDEAP.
Resportes de AT, Correso electrónicos y formatos de investigación
Bases de datos de información relacionada
Actas y correos electrónicos y documentos  de contratación.
</t>
  </si>
  <si>
    <t>Estrategia de teletrabajo cumpliendo la meta del Distrito Capital de funcionarios vinculados a dicha modalidad</t>
  </si>
  <si>
    <t>Numero de estrategias de teletrabajo implementadas y evaluadas</t>
  </si>
  <si>
    <t>Vincular funcionarios adscritos las Unidades de Apoyo Normativo al modelo de teletrabajo en la Entidad.</t>
  </si>
  <si>
    <t>15 funcionarios vinculados al modelo de teletrabajo</t>
  </si>
  <si>
    <t xml:space="preserve">Nro. De funcionarios vinculados al modelo de teletrabajo </t>
  </si>
  <si>
    <t>Actos administrativos de vinculación de los teletrabajadores de las UAN</t>
  </si>
  <si>
    <t xml:space="preserve">Durante el primer trimestre con el acompañamiento de SG-SST se están realizando las pruebas establecidas en la Técnica para el Teletrabajo en el Concejo de Bogotá, D.C. Código: THU-GU-004 a 5 funcionarios tanto de la Planta Administrativa como de las Unidades de Apoyo Normativo. </t>
  </si>
  <si>
    <t xml:space="preserve">Actos administrativos de vinculación a la modalidad del Teletrabajo que se encuentran en la Direccion Administrativa </t>
  </si>
  <si>
    <t xml:space="preserve">A la fecha se encuentran en proceso de selección los postulados para ingreso a la Modalidad del Teletrabajo de los funcionarios adscritos a las Unidades de Apoyo Nomativo. </t>
  </si>
  <si>
    <t xml:space="preserve">Se encuentra en tramite de firma de la Resolución u funcionario de la UAN para ingresar a la Modalidad de Teletrabajo. 
Una vez se tenga firmada la Resolución de vinculación a la Modalidad de Teletrabajo, de un funcionario de la UAN, se publica en la Carpeta de Administrativa/Carrera Administrativa/Teletrabajo. </t>
  </si>
  <si>
    <t xml:space="preserve">A la fecha se encuentran 5 funcionarios pendientes de visita domiciliaria pero dado que aún nos encontramos en la modalidad de Trabajo en Casa, no se han presentado postulaciones para el ingreso a la Modalidad de Teletrabajo, especialmente de los funcionarios adscritos a las Unidades de Apoyo Nomativo. </t>
  </si>
  <si>
    <t xml:space="preserve">En la Carpeta de Administrativa se encuentra la información relacionada con los informes del Teletrabajo presentados ala Secretaria General de la Alcaldia Mayor.  </t>
  </si>
  <si>
    <t>Concejo responsable con el ambiente y comprometido con la gestión de sus  impactos ambientales.</t>
  </si>
  <si>
    <t>Reconocimiento en la categoría "En marcha hacia la excelencia ambiental", del programa de Excelencia Ambiental Distrital</t>
  </si>
  <si>
    <t>Numero de fases requeridas para la implementación del Programa de excelencia ambiental, implementadas</t>
  </si>
  <si>
    <t>Plan Institucional de Gestión Ambiental</t>
  </si>
  <si>
    <t>Realizar inscripción al programa de Gestión Ambiental Empresarial de la Secretaría de Ambiente.</t>
  </si>
  <si>
    <t>Dirección Administrativa - Gestión Ambiental</t>
  </si>
  <si>
    <t>Gestión de Recursos Físicos</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</si>
  <si>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</si>
  <si>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</si>
  <si>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</si>
  <si>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</si>
  <si>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</si>
  <si>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</si>
  <si>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</si>
  <si>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Se realizó seguimiento al consumo de agua en el primer trimestre, revisión de unidades hidrosanitarias y elaboración y divulgación de pieza de comunicación.</t>
  </si>
  <si>
    <t>Registro de consumo de agua, formato de verificación de unidades y correo masivo.</t>
  </si>
  <si>
    <t>Se realizó verificación del consumo de agua, lavado de tanques de agua potable, elaboración y divulgación de pieza divulgativa  y seguimiento trimestral de unidades hidrosanitarias.</t>
  </si>
  <si>
    <t>Registro de consumo de agua, orden de servicio de lavado de tanques, correo masivo de comunicación de pieza divulgativa, registro  de seguimiento de unidades hidrosanitarias</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</si>
  <si>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</si>
  <si>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</si>
  <si>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</si>
  <si>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Cuadro de seguimiento de consumo de  energía, piezas divulgativas,  inventario, registros asistencia y/o convocatoria de capacitación.</t>
  </si>
  <si>
    <t>Se realizó seguimiento al consumo de energía el primer trimestre, esta pendiente que llegue la factura del mes de marzo y  se elaboro y divulgación  pieza de comunicación.</t>
  </si>
  <si>
    <t>Registro de consumo de energía, correo masivo.</t>
  </si>
  <si>
    <t>Se realizó verificación de consumo de energía, esta pendiente  el consumo del mes de septiembre ya que no ha llegado la factura, se realizó divulgación de pieza del programa de energía</t>
  </si>
  <si>
    <t>Registro de consumo de energía, correo masivo de divulgación de pieza comunicativa.</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</si>
  <si>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</si>
  <si>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</si>
  <si>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</si>
  <si>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</si>
  <si>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Se realizó seguimiento a registro de biciusuarios, se realizó jornada de mantenimiento de jardines, fumigación en las dos sedes, se realizó cargue del informe de huella de carbono, se elaboró pieza divulgativa de promoción de uso de la bicicleta.</t>
  </si>
  <si>
    <t>Registros de biciusuarios, registro fotografico de mantenimiento de jardines, orden de servicio de fumigación, soporte de cargue de información de huella de carbono, correo masivo.</t>
  </si>
  <si>
    <t>Se realizó seguimiento de registro de biciusuarios, divulgación de pieza comunicativa del uso de la bicicleta</t>
  </si>
  <si>
    <t>Registro de ingreso de biciusuarios, correo masivo uso de la bicicleta.</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</si>
  <si>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</si>
  <si>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</si>
  <si>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</si>
  <si>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Listado de bienes y servicios,  solicitudes de contratación con claúsulas ambientales incorporadas, guia para definir requisitos ambientales en los proceos de adquisición de bienes y servicios</t>
  </si>
  <si>
    <t>Para este periodo no se tenía establecido meta de avance.</t>
  </si>
  <si>
    <t xml:space="preserve">Sistema de gestión Basura Cero implementado en la sede de la Corporación </t>
  </si>
  <si>
    <t>Porcentaje de implementación del Sistema de gestión basura cero</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</si>
  <si>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</si>
  <si>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</si>
  <si>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</si>
  <si>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</si>
  <si>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Se realizó seguimiento de generación de residuos aprovechables y peligrosos, se elaboró y publico pieza divulgativa de residuos,  se verifico el etiquetado y embalaje de los residuos peligrosos generados,  se cargo la información de registro de generadores de residuos peligrosos en la plataforma del IDEAM para las dos sedes, se realizó verificación de hojas de seguridad,  etiquetado de sustancias químicas.</t>
  </si>
  <si>
    <t>Bitacora de generación de residuos aprovechables y peligrosos, correo masivo, registro fotografico de etiquetado y embalaje de respel, soporte de cargue de información en el IDEAM, hojas de seguridad, informe de verificación de etiquetado de sustancias químicas.</t>
  </si>
  <si>
    <t>Se realizó revisión de Bitácoras de residuos peligrosos y aprovechables, se divulgo la pieza comunicativa, se realizó seguimiento al etiquetado y embalaje de residuos peligrosos, etiquetado de sustancias quimicas y hojas de seguridad.</t>
  </si>
  <si>
    <t>Registro fotográfico bitacora de residuos peligrosos y aprovechables, correo masivo de pieza divulgativa, informe de seguimiento de etiquetado y embalaje de residuos peligrosos , etiquetado de insumos quimicos y hojas de seguridad.</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</si>
  <si>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</si>
  <si>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</si>
  <si>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</si>
  <si>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Porcentaje de implementación y actualización de los instrumentos sistema de gestión documental</t>
  </si>
  <si>
    <t>Gestión Documental</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</si>
  <si>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</si>
  <si>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</si>
  <si>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</si>
  <si>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</si>
  <si>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</si>
  <si>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</si>
  <si>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No se ha contratado el equipo interdisciplinario. Esto genera reprogramación en la actividad una vez se vincule el personal solicitado</t>
  </si>
  <si>
    <t>Pendiente de contratción del equipo interdisciplinario por parte de la Secretaría de
 Hacienda</t>
  </si>
  <si>
    <t>NA.</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</si>
  <si>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</si>
  <si>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</si>
  <si>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</si>
  <si>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Pendiente de contratción del equipo interdisciplinario por parte de la Secretaría
 de Hacienda</t>
  </si>
  <si>
    <t xml:space="preserve">NA </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</si>
  <si>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</si>
  <si>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</si>
  <si>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</si>
  <si>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</si>
  <si>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 Se  efectúo la revisión en las TRD vigentes de las series y/o subseries que son susceptibles de eliminación por haber cumplido su tiempo de retención.
                                                                                                                                                                                                                                                                - Se enlazaron los registros correspondientes e inventario de las series misionales ubicadas en la Biblioteca.
- La capacitación programada para el 1er trimestre no se ha ejecutado por la falta de presencialidad caudasa por el aislamiento obligatorio.</t>
  </si>
  <si>
    <t>- Listados series susceptibles de eliminar por aplicación de TRD
- Aplicativo librejo</t>
  </si>
  <si>
    <t>Se enlazaron los registros correspondientes e inventario de las series misionales ubicadas en la Biblioteca 954 registros
 La capacitación programada para el 1er trimestre no se ha ejecutado por la falta de presencialidad caudasa por el aislamiento obligatorio.</t>
  </si>
  <si>
    <t xml:space="preserve">Aplicativo librejo </t>
  </si>
  <si>
    <t>No se han enlazado nuevos registro ya que el aplicativo Librejo no se encuentra en funcionamiento, pero se ha continuado con el borrafdo de foliación errada para 234 proyectos de acuerdo, y corregido en el FUID 201 registros.
La capacitación se tiene programada para ejecución en el último trimestre.</t>
  </si>
  <si>
    <t>FUID y libros ubicados en la Biblioteca</t>
  </si>
  <si>
    <t>Sistema de Gestión de Documentos Electrónicos de Archivo (SGDEA), en el marco de la política de cero papel</t>
  </si>
  <si>
    <t>Porcentaje de implementación de requisitos técnicos y funcionales del sistema de gestión de documentos electrónicos</t>
  </si>
  <si>
    <t>Actividad eliminada. Versión 3 del plan de Acción 
'Establecer la estructura del Modelo de requisitos para la gestión de documentos electrónicos y  los requisitos técnicos y funcionales para la implementación de una herramienta de gestión documental con base en el Diagnóstico Integral de Archivo</t>
  </si>
  <si>
    <t>Uso y aprovechamiento de las TICS para generar un entorno de gobierno digital confiable y seguro.</t>
  </si>
  <si>
    <t>Mínimo 3 buenas practicas de TI implementadas (Arquitectura empresarial, Gobierno de TI y Gestión de TI)</t>
  </si>
  <si>
    <t>Porcentaje de implementación de buenas prácticas de TI</t>
  </si>
  <si>
    <t>Gobierno Digital</t>
  </si>
  <si>
    <t>Plan Estratégico de Tecnologías de la Información y Comunicación</t>
  </si>
  <si>
    <t>Realizar las actividades requeridas para la solicitud de los procesos de contratación (Togaf, COBIT, ITIL)</t>
  </si>
  <si>
    <t>Sistemas y Seguridad de la Información</t>
  </si>
  <si>
    <t>Fichas técnicas y solicitudes de contratación (Togaf, COBIT, ITIL)</t>
  </si>
  <si>
    <t>Numero de solicitudes realizadas</t>
  </si>
  <si>
    <t>Radicación de solicitudes de contratación ante la Secretaría Distrital de Hacienda (Togaf, COBIT, ITIL)</t>
  </si>
  <si>
    <t>Actualmente se eliminaron lineas de contratación relacionada con los contratatos a solicitar</t>
  </si>
  <si>
    <t>Seguridad Digital</t>
  </si>
  <si>
    <t>Plan de Seguridad y Privacidad de la Información</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</si>
  <si>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</si>
  <si>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</si>
  <si>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</si>
  <si>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</si>
  <si>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Para esta actividad se requiere el apoyo del Responsable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</si>
  <si>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</si>
  <si>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</si>
  <si>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</si>
  <si>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</si>
  <si>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Se realizó una reunión al interior del proceso el día 15 de marzo de 2021 para revisar el estado y los avances a los planes de mejoramiento del proceso de SSI</t>
  </si>
  <si>
    <t xml:space="preserve">Archivos de seguimiento de los planes de mejoramiento
</t>
  </si>
  <si>
    <t>Se han realizado diferentes reuniones de seguimiento a los diferentes planes de mejoramiento del proceso de Sistemas y Seguridad de la información.</t>
  </si>
  <si>
    <t>Videos de las reuniones de seguimiento y los informes remitidos a la oficina de control interno</t>
  </si>
  <si>
    <t>El día 27 de agosto de 2021, se reunió el equipo del proceso de sistemas de seguridad de la información con Control Interno, para revisar las no conformidades de los años 2019 y 2020, definiendo un cronograma de trabajo a desarrollar en esta vigencia.</t>
  </si>
  <si>
    <t>Acta de la reunión</t>
  </si>
  <si>
    <t>Plan de Tratamiento de Riesgos de Seguridad y Privacidad de la Información</t>
  </si>
  <si>
    <t>Efectuar monitoreo a la gestión de riesgos de seguridad de la información de la Corporación</t>
  </si>
  <si>
    <t>Consolidado  de  monitoreos a la gestión de riesgos de seguridad de la información por proceso</t>
  </si>
  <si>
    <t>Número de monitoreos realizados</t>
  </si>
  <si>
    <t>El 03 de septiembre se remitió a la Oficina Asesora de Planeación el reporte de riesgos de corrupción y gestión para el segundo Cuatrimestre del presente año</t>
  </si>
  <si>
    <t>Correo electrónico con la información.</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</si>
  <si>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</si>
  <si>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</si>
  <si>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</si>
  <si>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</si>
  <si>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No fue posible realizar la sensibilización en los temas de seguridad de la información ya que a la fecha no se cuenta con el reponsable de seguridad de la información, y la socialización que se realiza en el marco de la inducción a nuevos funcionarios adicional no se han realizado inducciones a los nuevos funcionarios</t>
  </si>
  <si>
    <t>No se ha contado con el personal especializado para adelantar guiar esta labor.</t>
  </si>
  <si>
    <t>No realizó análisis del reporte.</t>
  </si>
  <si>
    <t>Realizar un análisis de vulnerabilidades en seguridad de la información</t>
  </si>
  <si>
    <t>Reporte de vulnerabilidades en seguridad de la información</t>
  </si>
  <si>
    <t>Número de análisis de vulnerabilidades realizados</t>
  </si>
  <si>
    <t>Documento tipo informe con las vulnerabilidades de seguridad de la información evidenciadas, presentado al Equipo Técnico de Seguridad de la Información</t>
  </si>
  <si>
    <t>Sede electrónica del Concejo de Bogotá implementada</t>
  </si>
  <si>
    <t>Porcentaje de implementación de las fases para la sede electrónica</t>
  </si>
  <si>
    <t>Establecer los parámetros para la visualización de información en la sede electrónica</t>
  </si>
  <si>
    <t>Dirección Administrativa
Oficina Asesora de Comunicaciones</t>
  </si>
  <si>
    <t>Guía de visualización</t>
  </si>
  <si>
    <t>Número de guías realizadas</t>
  </si>
  <si>
    <t>Documento guía para la visualización de información en la sede electrónica, presentado al Equipo Técnico de Seguridad de la Información</t>
  </si>
  <si>
    <t>Este documento se desarrollará en el marco del proceso contractual para la renovación de la pagina WEB de la Corporación.</t>
  </si>
  <si>
    <t>Objeto del contrato "Realizar la reestructuración de los portales WEB (Pagina Institucional e
intranet) de la Corporación y establecer los parámetros para la visualización
de información en la sede electrónica del Concejo de Bogotá D.C."</t>
  </si>
  <si>
    <t>Infraestructura  tecnológica (Software y Hardware), renovada de acuerdo a lo establecido en el PETIC</t>
  </si>
  <si>
    <t>Porcentaje de infraestructura tecnológica renovada, de acuerdo a lo previsto en el PETIC</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</si>
  <si>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</si>
  <si>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</si>
  <si>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</si>
  <si>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En cumplimiento se radicaron la solicitudes de contratación para la adquisición de equipos portátiles el día 22 de septiembre y para el licenciamiento de Microsoft el día 15 de septiembre de 2021, y la solicitud con el objeto de prestar servicios en la nube pública de Oracle para la instalación, configuración e implementación de servicios de infraestructura el día 8 de septiembre de 2021</t>
  </si>
  <si>
    <t>Solicitudes de contratación y fichas técnicas</t>
  </si>
  <si>
    <t>Finalizar la implementación del protocolo IPV6 en el Concejo de Bogotá</t>
  </si>
  <si>
    <t>Protocolo IPv6 Implementado en la Corporación</t>
  </si>
  <si>
    <t>Número de Protocolos implementados</t>
  </si>
  <si>
    <t>Informe final de implementación</t>
  </si>
  <si>
    <t>Se continuó con la ejecucion del contrato 200224 con RENATA el cual tuvo que ser suspendido el 18 de febrero ya que se evidenció la necesidad del traslado de enlace  de conectividad con ETB para finalizar las actividades de migración a IPV6.</t>
  </si>
  <si>
    <t xml:space="preserve">Documentación en la carpeta del contrato 200224
</t>
  </si>
  <si>
    <t xml:space="preserve">Actualmente se encuentra por finalizar las fases 2 y 3 de la implementación con lo cual la Corporación quedaría trabajando con los dos protocolos </t>
  </si>
  <si>
    <t>Actividades del contrato 200224 con Renata</t>
  </si>
  <si>
    <t>Plan de recuperación de desastres de tecnología adoptado</t>
  </si>
  <si>
    <t xml:space="preserve">Número de planes de recuperación de desastres de tecnología formulados y adoptados </t>
  </si>
  <si>
    <t>Establecer la infraestructura critica de tecnología</t>
  </si>
  <si>
    <t>Informe con la infraestructura critica de la Corporación</t>
  </si>
  <si>
    <t>Número de informes realizados</t>
  </si>
  <si>
    <t>Documento con la identificación de la infraestructura critica de la Corporación</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</si>
  <si>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</si>
  <si>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</si>
  <si>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</si>
  <si>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</si>
  <si>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Número de etapas implementadas de la supervisión de la construcción y dotación de la nueva sede de la Corporación</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</si>
  <si>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</si>
  <si>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Seguimiento al convenio</t>
  </si>
  <si>
    <t>Actas de sesión de comité</t>
  </si>
  <si>
    <t>Actas de sesión de comite de seguimiento del convenio.</t>
  </si>
  <si>
    <t>Analisis de avance de las actividades:
En comite de seguimiento de obra se desarrollo la siguiente agenda: La revisión de compromisos, la gestión de adquisición de mobiliario, la socialización de la adquisición del sistema tecnológico y subestación electrica para las adecuaciones para el edificio existente, el avance de actividades y ejecución de obra, la inversión y compromisos de recursos, el avance en el contrato de interventoria, la socialización del balance presupuestal de la obra a la fecha, la intervención del espacio publico y la medición de consumo energetico.</t>
  </si>
  <si>
    <t>Los metodos de verificación son:
Acta de comité de seguimiento de avance de obra realizado el 18 de marzo de 2021, en el marco del Convenio entre la Agencia Nacional Inmobiliaria Virgilio Barco, Secretaria Distrital de Hacienda y el Concejo de Bogotá D.C.</t>
  </si>
  <si>
    <t>Analisis de avance de las actividades:
En comite de seguimiento de obra se desarrollo la siguiente agenda: La revisión de compromisos, gestión de recursos para la modificación del convenio para la etapa 3, estado del avance e inversión de recursos de la obra, estado financiero de la interventoria y balance presupuestal.</t>
  </si>
  <si>
    <t>Los metodos de verificación son:
Acta de comité de seguimiento de avance de obra realizado el 06 de mayo de 2021, en el marco del Convenio entre la Agencia Nacional Inmobiliaria Virgilio Barco, Secretaria Distrital de Hacienda y el Concejo de Bogotá D.C.</t>
  </si>
  <si>
    <t>Analisis de avance de las actividades:
Para el periodo se realizarón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2. Sesiones de trabajo con los responsables del convenio para: La revisión de distribución y seguimiento técnico de espacios en el edificio, entrega de informes de avance de obra, socialización con los sindicatos, revisión de adecuación de espacios bioclimaticos, estructuración de espacios mobiliarios y su concertación con la ARL y programación de manejo de tráfico. 
3. Revisión presupuestal y financiera al convenio: Respecto a las actividades ejecutadas presenta un ahorro de 143 MM, y un incremento presupuestal de 437 MM para la conexón eléctrica.
4. Revisión y gestión para la adecuación e intervención electrica, ambiental, mobiliaria, de seguridad, espacio publico, visita de inspección y autorizaciones de ingreso al personal responsable de la obra.
5. Reporte de avance de obra al 57%.
6. Revisión y estructuración de un Otro Si al convenio con el fin de adiciónar recursos para la ejecución de obras para el mobiliario, requerimientos tecnológicos y subestación de energia.</t>
  </si>
  <si>
    <t>Los metodos de verificación son:
Acta de comité de seguimiento realizado el 22 de julio de 2021, en el marco del Convenio entre la Agencia Nacional Inmobiliaria Virgilio Barco, Secretaria Distrital de Hacienda y el Concejo de Bogotá D.C.</t>
  </si>
  <si>
    <t>Sede nueva del Concejo de Bogotá con adecuaciones tecnológicas</t>
  </si>
  <si>
    <t xml:space="preserve">Porcentaje de adecuaciones realizadas a la infraestructura tecnológica </t>
  </si>
  <si>
    <t xml:space="preserve">Instalaciones del Edificio Actual del Concejo de Bogotá optimizadas </t>
  </si>
  <si>
    <t>Porcentaje de las fases implementadas en la adecuación de la actual sede</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</si>
  <si>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</si>
  <si>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Dirección Administrativa - Equipo de Mantenimiento</t>
  </si>
  <si>
    <t>3 Líneas de contratación solicitadas</t>
  </si>
  <si>
    <t xml:space="preserve">
Número de solicitudes de creación de línea de contratación radicadas</t>
  </si>
  <si>
    <t xml:space="preserve">Radicaciones de las solicitudes ante la Dirección Financiera </t>
  </si>
  <si>
    <t>Ya está habilitada la línea de contratación para: Diagnosticar el estado actual de la ventanería y placas de la fachada del edificio del Concejo de Bogotá.
A la fecha se realizó la solicitud con la cual se cumple la meta del periodo</t>
  </si>
  <si>
    <t>Revisar los documentos: Necesidades de contratación 2021 y Plan anual de contratación 2021</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</si>
  <si>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</si>
  <si>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3 Solicitudes de contratación radicadas</t>
  </si>
  <si>
    <t xml:space="preserve">
Número de solicitudes de contratacion radicadas</t>
  </si>
  <si>
    <t>Se radicó ante la Dirección Financiera, la solicitud de contratación del Diagnóstico de la fachada</t>
  </si>
  <si>
    <t>La radicación se hizo por correo electrónico el día 14 de julio de 2021</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</si>
  <si>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</si>
  <si>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</si>
  <si>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</si>
  <si>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Evidencias incorporadas al informe de actividades del contratista</t>
  </si>
  <si>
    <t>Se planificaron en el cronograma, 15 actividades para ejecutar en el trimestre, pero se ejecutaron solo 9 porque dos actividades programadas cada mes, no se pudieron ejecutar (correspondiente al 60%)</t>
  </si>
  <si>
    <t>Archivo: 11. Gestión de Recursos Físicos - Indicador Mantenimiento 1
Actividades ejecutadas = 9
Actividades planificadas = 15</t>
  </si>
  <si>
    <t>Debido a la pandemia y finalización del contrato,  la actividad relacionada con oficinas de concejales (que no estan asistiendo por pandemia, no se pudo ejecutar y se sacó de la programación. Esto se hizo para el mes de mayo y en los dos últimos meses se pudo cumplir el cronogrma al 100%
Se programaron 9 actividades y se ejecutaron 8</t>
  </si>
  <si>
    <t>Documento Cronograma mensual de mantenimiento de infraestructura y Indicadores GRF</t>
  </si>
  <si>
    <t>No hay contrato de mantenimiento desde el 30 de junio</t>
  </si>
  <si>
    <t>Nivel de avance del plan en el trimestre</t>
  </si>
  <si>
    <t xml:space="preserve">Nivel de avance del plan acumulado durante el año </t>
  </si>
  <si>
    <t>Control de cambios</t>
  </si>
  <si>
    <t>Versión</t>
  </si>
  <si>
    <t>Fecha</t>
  </si>
  <si>
    <t>Soporte</t>
  </si>
  <si>
    <t>Proyectos de inversión</t>
  </si>
  <si>
    <t>Ver en el siguiente link https://concejodebogota.gov.co/4-4-proyectos-de-inversion/cbogota/2019-03-22/111405.php</t>
  </si>
  <si>
    <t>28 de enero de 2021</t>
  </si>
  <si>
    <t>Actas de sesión del Comité Institucional de Gestión y Desempeño, del 25 y 28 de enero de 2021</t>
  </si>
  <si>
    <t>Plan de adquisiciones (Planes generales de compras)</t>
  </si>
  <si>
    <t>Ver en el siguiente link https://concejodebogota.gov.co/3-1-plan-anual-de-adquisiciones/cbogota/2017-11-23/080517.php</t>
  </si>
  <si>
    <t>19 de marzo de 2021</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</si>
  <si>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</si>
  <si>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Distribución presupuestal de proyectos de inversión</t>
  </si>
  <si>
    <t>29 de junio de 2021</t>
  </si>
  <si>
    <t xml:space="preserve">Acta de sesión del Comité Institucional de Gestión y Desempeño, del 29 de junio de 2021.
Componentes ajustados:
- Actividad 11: Se elimina
- Actividad 68: Se modifica programación
- Actividad 70: Se modifica programación
- Actividad 109: Se modifica programación
- Actividad 121: Se modifica meta y programación
- Actividad 122: Se modifica meta y programación
- Actividad 123: Se modifica meta y programación
- Actividad 124: Se elimina </t>
  </si>
  <si>
    <t xml:space="preserve">
Presupuesto</t>
  </si>
  <si>
    <t>Ver en el siguiente link https://concejodebogota.gov.co/4-2-ejecucion-presupuestal/cbogota/2019-03-21/083331.php</t>
  </si>
  <si>
    <t>SEGUIMIENTO TRIMESTRE IV</t>
  </si>
  <si>
    <t xml:space="preserve">En reuniones de los meses de octubre y noviembre  del Equipo Técnico de Información y Comunicación Pública, Transparencia, Anticorrupción, Servicio a la Ciudadanía, Participación Ciudadana y Rendición de Cuentas, se solicitaron los reportes de las actividadades de participacion, estos fueron allegados al correo de planeación.
</t>
  </si>
  <si>
    <t>Correos con el Formato de reporte de las actividades de particiapacion allegadas por las dependencias responsables de lidedar los espacios de participación. 
Actas de reunion de octubre y noviembre</t>
  </si>
  <si>
    <t xml:space="preserve">En el marco del Equipo Técnico de Información y Comunicación, Transparencia, anticorrupción, Servicio a la Ciudadanía, Participación Ciudadana y Rendición de Cuentas, se realizó el Informe de la estrategia de participacion ciudadana 2021 que contiene la divulgación de la actividades de participación </t>
  </si>
  <si>
    <t>Informe de la estrategia de participacion ciudadana: U:\Planes Institucionales\2021</t>
  </si>
  <si>
    <t>Red interna/ Manual de Procesos y Procedimientos</t>
  </si>
  <si>
    <t>Correos eléctronicos del 26-10-2021, 26-11-2021 y 14-12-2021, enviados al webmaster de la Corporación y a la profesional de la Oficina Asesora de Planeación, responsables de publicar el normograma en la página web y en la red interna de la entidad, respectivamente.</t>
  </si>
  <si>
    <t>Memorandos 2021IE14686 del 24-11-2021  y 2021IE15039 del 29-11-2021 dirigidos a la Mesa Directiva y a los Honorables Concejales, respectivamente, remitidos mediante correo electrónico del 29 de noviembre de 2021.</t>
  </si>
  <si>
    <t>En Sesión del 26 de Octubre de 2021, del Comité Institucional de Gestión y Desempeño, se presentó avance del plan de acción de la Corporación, correspondiente al tercer trimestre de la vigencia, así como los resultados de los indicadores de gestion de los procesos  estratégicos, de apoyo, soporte y de evaluación  del Tercer trimestre del año 2021, reportados por cada una  de las dependencias de la Corporación</t>
  </si>
  <si>
    <t>El 26 de octubre de 2021, bajo el número 428, la Mesa Directiva de la Corporación expidió la Resolución por medio de la cual se modifica la resolución 388 de 2019, a través de la cual se adoptó el Modelo Integrado de Planeación y gestión – MIPG
en el Concejo de Bogotá, D.C</t>
  </si>
  <si>
    <t>Red interna de la Corporación
U:\Resoluciones\2021</t>
  </si>
  <si>
    <t>Durante el cuarto trimestre de la vigencia se culminó el diligenciamiento de las herramientas de autodiagnóstico aplicables a la Corporación, cuyos resultados consolidados fueron presentados ante el Comité institucional de Gestión y Desempeño en las sesiones de los meses de octubre y diciembre</t>
  </si>
  <si>
    <t>Red interna
U:\MIPG\HERRAMIENTAS AUTODIAGNÓSTICO 2021</t>
  </si>
  <si>
    <t>Durante el cuarto trimestre se desarrolló estrategia de capacitación a los integrantes de los procesos, sobre el Modelo Integrado de planeación y Gestión, herramientas de gestión y el plan de acción cuatrienal.
Así mismo, se realizó campaña de divulgación con el acompañamiento de la Oficina Asesora de Comunicaciones (Info Tips), respaldada con la imagen del personaje que identifica la gestión de la Corporación, socializando los ajustes efectuados mediante la Resolución 428 de 2021, que modificó la 388 de 2019</t>
  </si>
  <si>
    <t>Registros de capacitaciones virtual
Correos electrónicos masivos remitidos desde la cuenta de correo de la Oficina Asesora de Planeación</t>
  </si>
  <si>
    <t>Durante el mes de Noviembre y Diciembre se recibieron de las diferentes dependencias del Concejo, los informes de gestión, los cuales se consolidaron y se presetno a la presidencia de la Corpopracion para su respectiva publicacion en pagina Web.</t>
  </si>
  <si>
    <t>Informe de gestion primer semestre 2021 publicado en pagina web.  http://concejodebogota.gov.co/informes-de-gestion-segundo-semestre-2020/cbogota/2020-12-09/212343.php</t>
  </si>
  <si>
    <t xml:space="preserve">Analisis de avance de las actividades.
El documento técnico cuenta con una propuesta estructurada, la cual se inclyen los siguientes temas:
1. Ámbito de aplicación.
2. Diagnóstico preliminar.
3. Normativa aplicable.
4. Programación, ejecución y cierre del presupuesto de gastos e inversiones para la Unidad Ejecutora 04.
Proceso de formulación de anteproyecto de presupuesto.
Proceso de gestión de pago.
Proceso de modificación al Plan Anual de Adquisiciones de la Unidad Ejecutora 04.
5. Proceso de Contratación.
Proceso de planeación contractual.
Proceso de ejecución contractual.
Proceso de cierre contractual.
5. Directrices generales.
6. Glosario.
7. Dependencias soporte.
Estos temas son el insumo para el desarrollo para un esquema de operación y para ello se hace el "Documento técnico para la programación y seguimiento al proceso de adquisición de bienes y servicios en la Corporación", con elementos que permitan estandarizar esas actividades entre el Concejo de Bogotá y la Secretaría Distrital de Hacienda, este ultimo bajo la ordenación del gasto de la Unidad Ejecutora 04.
</t>
  </si>
  <si>
    <t>Analisis de avance de las actividades. 
Se adelantaron las acciones correspondientes para realizar el proceso de determinación contable la cual dio un resultado del 100% del total de la cartera clasificada por edades en relación con las incapacidades de las 14 entidades prestadoras de salud gestionadas, determinado un valor que asiende a $461.413.653.  Finalmente, se evidencian estas actividades en el informe denominado "Depuración contable de la cartera clasificada por edades en relación con el concepto de incapacidades".</t>
  </si>
  <si>
    <t>Los metodos de verificación son:
Documento denominado "Depuración contable por incapacidades. Avance 4o trimestre"</t>
  </si>
  <si>
    <t>Analisis de avance de las actividades:
Se continuaron con las actividades correspondientes en cumplimiento de organizar el archivo de gestión, relacionado con las historias laborales, nómina y autoliquidaciones, la cual se consolida en el "Quinto informe de avance de proyecto en ejecución organización del archivo de la Dirección Financiera", incluyendo el avance de las siguientes fases a corte del cuarto trimestre de la vigencia:
Fases 1 y 2 finalizadas.
Fase 3: Recepción de los archivos de gestión.
Fase 4: Actualización de los inventarios.
Fase 5: Elaboración del informe final.
Se realizo la identificación e inicio de la etapa de eleminación de la documentación, con un total de 98000 folios, almacenados en 70 cajas.</t>
  </si>
  <si>
    <t>Los metodos de verificación son:
"Quinto informe - organización del archivo de la Dirección Financiera."</t>
  </si>
  <si>
    <t>Se desarrollaron la totalidad de las 3 actividades programadas para el trimestre en  la Linea de Acción Vehículos Seguros del Plan Estrategico de Seguridad Vial  PESV, de la siguiente forma: 
1. Se realizó registro y actualización de la información del parque automotor propio y no propio al servicio de la Corporación.
2. Se realizó registro y actualización de la información de funcionarios con cargo conductor de la Corporación. 
3. Se efectuó seguimiento a las solicitudes tramitadas de mantenimiento de vehículos propios y no propios y se registró la información correspondiente.
4. Se realizó consulta en las paginas web de los organismos de tránsito la existencia de comparendos cargados al parque automotor  propio y no propio al servicio de la Corporación.
5. Se realizó seguimiento a la entrega de los formatos de Inspección Pre Operacional Diaria de Vehículo y de Inventario de Vehículo por parte de los funcionarios con cargo Conductor. 
Líneas de Comportamiento Humano, Infraestructura Segura y Atención de Victimas - Componente SST:
1o. Exámenes de pre-ingreso para conductores, seguimientos y periódicos programados el 100%, con asistencia del 83%
2o. Capacitación de Conductores: Señalización vial  y atención de víctimas
3o.Se efectuó la instalación de la señalización de SST adquirida para tal efecto según se  autorizó y se entregaron las restantes al procedimiento de  Mantenimiento para el desarrollo de su gestión según se le autorice. 
Línea Fortalecimiento institucional :
Elaboración documento y presentación ante CIGD</t>
  </si>
  <si>
    <t xml:space="preserve">De acuerdo con la reunión del Equipo Técnico de Seguridad Vial y Movilidad Sostenible del día 15 de Diciembre de 2021, se acordó entre sus integrantes presentar el PIMS (Plan Integral de Movilidad Sostenible), para ser llevado al próximo Comité Institucional de Gestión y Desempeño del mes de Diciembre de 2021 y radicarlo ante la Secretaría Distrital de Movilidad.
</t>
  </si>
  <si>
    <t>Reunión del Equipo Técnico de Seguridad Vial y Movilidad   Sostenible del día 15 de Diciembre de 2021.</t>
  </si>
  <si>
    <t>Radicado 2021ER242253 del 8 de noviembre de 2021</t>
  </si>
  <si>
    <t>Se realizó  seguimiento de consumo de  agua, en el mes de diciembre se divulgara la pieza comunicativa,  se realizó revisión hidrosanitaria,  se realizó dos  convocatorias de capacitación en temas de recurso agua</t>
  </si>
  <si>
    <t>Cuadro de seguimiento de consumo de  agua, Piezas divulgativas, registro de revisión hidrosanitaria,  convocatorias de capacitación.</t>
  </si>
  <si>
    <t>Se realizó  seguimiento de consumo de energía, en el mes de diciembre se divulgara la pieza comunicativa,   se realizó dos  convocatorias de capacitación en temas de energía y un inventarío de dispositivos de iluminación</t>
  </si>
  <si>
    <t>Cuadro de seguimiento de consumo de  energía, Piezas divulgativas, Inventario de dispositivos de iluminación,  convocatorias de capacitación.</t>
  </si>
  <si>
    <t>Registro de ingreso de biciusuarios, en el mes de diciembre se realiza la divulgación de la pieza comunicativa, se realizó capacitación en ecoconducción, mantenimiento de jardines,  se realizó fumigación,  en el mes de diciembre  se actualiza la matriz de aspectos e impactos ambientales.</t>
  </si>
  <si>
    <t>Registro de biciusuarios, , correo masivo, informe de mantenimiento de jardines, registro de fumigación, certificado de ingreso  a la plataforma de matriz de aspectos  e impactos ambientales.</t>
  </si>
  <si>
    <t>Se actualizó   guía para  definir requisitos ambientales
en los procesos de adquisición de bienes y servicios, se encuentra en proceso de aprobación por parte del Comité Institucional de Gestión y desepeño, se incluyo requisitos ambientales a las solicitudes de necesidades de mantenimiento de plantas purificadoras de agua, mantenimiento de  jardin vertical, mantenimiento de equipos de  bombeo, mantenimiento de vehículos,  aseo y cafeteria, vigilancia, red contraincendio, mesa de ayuda, mantenimiento locativo.</t>
  </si>
  <si>
    <t>Correo a Planeación de  solicitud de creación de la Guía, solicitudes de necesidades.</t>
  </si>
  <si>
    <t>Se realizó revisión de Bitácoras de residuos peligrosos y aprovechables, se divulgo la pieza comunicativa en el mes de diciembre, se realizó seguimiento al etiquetado y embalaje de residuos peligrosos, etiquetado de sustancias quimicas y hojas de seguridad, se actualizó el plan de gestión de residuos peligrosos, se realizó dos capacitaciones en materia de residuos, como consolidado del año y de acuerdo a los registros encontrados se  verifico 1una de tres entregas de residuos peligrosos, se realizó capacitación en Sistema Global Armonizado por parte de la ARL.</t>
  </si>
  <si>
    <t xml:space="preserve">Bitacoras de residuos peligrosos y aprovechables,  soporte de cargue a la plataforma storm del plan de gestión de residuos peligrosos, registro de asistencia capacitación, convocatoria de capacitaciones, registro verificación de transporte de residuos peligrosos, </t>
  </si>
  <si>
    <t>Se realizaron las solicitudes respectivas a la Dirección financiero, desde la Dirección Adminsitrativa a trvés del Plan Anual de Contratación</t>
  </si>
  <si>
    <t>Plan anual de contratación</t>
  </si>
  <si>
    <t>Se gestionaron las proyecciones de las solicitudes de contratación pero a la fecha la SDH no ha realizado la gestión de contratación</t>
  </si>
  <si>
    <t>Correo de la Dirección Administrativa</t>
  </si>
  <si>
    <t>Durante el IV ttrimestre, no hubo contrato de mantenimiento</t>
  </si>
  <si>
    <t>Videos  y actas de las reuniones de seguimiento y los informes remitidos a la oficina de control interno</t>
  </si>
  <si>
    <t>Se realizó la actualización del mapa de riesgos del proceso con el apoyo de la OAP</t>
  </si>
  <si>
    <t>Mapa de Riesgos actualizado</t>
  </si>
  <si>
    <t>No fue posible realizar la sensibilización en los temas de seguridad de la información ya que a la fecha no se cuenta con el responsable de seguridad de la información, y la socialización que se realiza en el marco de la inducción a nuevos funcionarios</t>
  </si>
  <si>
    <t>Asistencia a las inducciones realizadas por el proceso de talento humano</t>
  </si>
  <si>
    <t>Actualmente se eliminó la línea de contratación relacionada con el establecimiento de plan de recuperación de desastres por medio del cual se pretendía establecer la infraestructura critica de la corporación</t>
  </si>
  <si>
    <t xml:space="preserve">En la Carpeta de Administrativa/Carrera Administrativa/, se encuentra la información publicada.  </t>
  </si>
  <si>
    <t xml:space="preserve">La informaciòn se encuentra en la Carpeta de Administrativa/Carrera Administrativa/Planta de Personal/Caracterizaciones. </t>
  </si>
  <si>
    <t xml:space="preserve">La plataforma está siempre disponible para el ingreso de los funcionarios que se vinculan a la Corporación, por lo tanto la inducción es permanente.
</t>
  </si>
  <si>
    <t>Estadísticas que arroja la plataforma «Induvirtual»</t>
  </si>
  <si>
    <t>El equipo de posesiones está a la espera de que se faciliten las credenciales esto es, cuenta de usuario y contraseña del rol de administrador de la plataforma virtual aprobada en el año 2019 por el Comité de Incentivos y cuyo propósito era apoyar el programa de reinducción para los funcionarios de la Corporación.
Lo anterior con el objeto de crear y alimentar el aula virtual que permita realizar la reinducción de los funcionarios del Concejo de Bogotá D.C</t>
  </si>
  <si>
    <t>Hasta la fecha de corte no se reporta avance</t>
  </si>
  <si>
    <t xml:space="preserve">La informaciòn se encuentra en la Carpeta de Administrativa/Carrera Administrativa/Planta de Personal/Ubicaciòn por dependencias y los Indicadores. </t>
  </si>
  <si>
    <t xml:space="preserve">La informaciòn fue publidad en la Carpeta de Administrativa/Carrera Administrativa/Acuerdos de Gestiòn y en el Botòn de Transparencia.  </t>
  </si>
  <si>
    <t>Se elabora el formato de estandares mínimos de SGSST para la Corporación  corte 07 de diciembre de 2021</t>
  </si>
  <si>
    <t xml:space="preserve">Indicador de Estándares mínimos </t>
  </si>
  <si>
    <t>* Gestión Documental: Actualizaciones del Procedimiento Gestión el cambio,  Manual de convivencia laboral y resolución, Sistema de V.E.Covid-19  y actualización de la matriz de peligros, evaluación y control de riesgos.
* Capacitación:  Brigada de emergencias: 1 y evaluación, Planes de emergencai enel hogar,  Conductores: 02, Protocolo bioseguridad Covid 19 ,  Riesgo químico - S.G.A.: 02, prevenciòn desórdenes musculoesqueleticos- Pausas activas,  Protocoloovid-19: 02   Taller de entornos laborales  mentalmente saludables, Comite de Convivencia , COE SCI/Simulcro escritorio,  SALFLL: alimentación infantil saludable. Campaña retorno seguro a la presencialidad "Si tu estas bien, yo estoy bien" con entrega de kit de prevención covid,  lúdica de prevención de AT- informe AT año 2021 con entrega de gel antibacterial personal, concurso conocimientos de SGSST.
Divulgaciones masivas de Promoción en salud: Cómo  evitar accidentes eléctricos en diciembre,  prevengamos ennfermedades osteomuscuares en el trabajo,  recordación  informar vacunación covid-19, circular
* Medicina Laboral: Seguimientos médicos a funcionarios en S.V.E. Psicosocial, Osteomuscular y Covid 19 ,  P.V.E: Visual, auditiva, Cardiovascular, exámenes de ingreso / egreso/cambio de labor/ pos incapacidad  a demanda, cercos epidemiológicos, especificos a servicios generales y conductores.
 * SALFLL- Formatos control asistencia, temperatura y aseo, ajuste ficha tecnica adquisición congelador por grandes superficies.
* Coordinación, inscripción, ejecución y reporte  de participación en el simulacro distrital de autoprotección.
*Inspecciones de seguidad: Extintores, Gabinetes, UAN pisos   1 y 5 , reguillas y desagues, EPP- (protocolo bioseguridad), Botiquines, tablas espinales y /señalización,  quimico y cafetería.
* Informes presentados a COPASST mensualmente y asistencia a las 4  reuniones realizadas,
Indicadores tahum, Dcto 1072, Trimestral  SIDEAP: Covid-19,  discapacidad e indicadores SGSST y SV
* Reportes e investigaciones de AT e incidentes
* Apoyo a los procedimientos contractuales.
* Ejecución al plan de mejora por auditoria interna</t>
  </si>
  <si>
    <t xml:space="preserve">Correos electrónicos de aprobación documental de OAP y docunentos publicados en la red interna
Listas de asistencia.
Correos electrónicos.
Formatos de SALFLL.
Correos electrónicos y conceptos médicos.
Formatos de inspección.
SIDEAP.
Resportes de AT, Correos electrónicos y formatos de investigación
Bases de datos de información relacionada
Actas y correos electrónicos y documentos  de contratación.
</t>
  </si>
  <si>
    <t xml:space="preserve">A la fecha continuan pendientes las visitas domiciliarias por encontramos en la modalidad de Trabajo en Casa. 
Durante el segundo semestre se han presentado postulaciones para el ingreso a la Modalidad de Teletrabajo. </t>
  </si>
  <si>
    <t xml:space="preserve">Se encuentran en tramite de visitas domiciliarias por parte de Sistemas para completar la información requerida para el  ingreso a la Modalidad de Teletrabajo. </t>
  </si>
  <si>
    <t>-Boletín diario o Comunicado de Prensa= 189
-Comunicados de prensa Concejales= 405
-Comunicados de prensa Presidencia y OAC= 11 
-Publicaciones por Twitter= 3793
-Publicaciones por Instagram= 798 
-Publicaciones por Facebook= 498
-Sesiones via streaming = 16
-Fotografías Sesiones, eventos, Concejales=16187
-Capturas de pantalla Sesiones y eventos=572
-Diseños redes sociales= 265
-Piezas para redes=114
-Piezas comunicaciones internas = 61
-Piezas campañas, premios, condecoraciones, otras= 127</t>
  </si>
  <si>
    <t>Página web, redes sociales oficiales del concejo, informe de gestion 2do semestre 2021</t>
  </si>
  <si>
    <t xml:space="preserve">Se elaboró el documento "Manual Lineamientos para la estrategia de Comunicación interna del Concejo de Bogotá D.C." y se dio inicio a su implementación a través de varias campañas internas solicitadas por diferentes depedencias
</t>
  </si>
  <si>
    <t xml:space="preserve">Evidencia ubicada en la carpeta de Comunicaciones
Z:\SoportePlanAcción2020\Evidencias Plan Accion OAC
"Actividad 45 Manual lineamiientos para la Estrategia de comunicacion interna del Concejo de Bogotá D.C." y el Anexo 1
</t>
  </si>
  <si>
    <t>Esta actividad la coordina la Oficina Asesora de Comunicaciones, con el acompañamiento y asesoría de DEMOLAB y la Oficina Asesora de Planeación. 
Como se indicó en el informe del 2do trimestre se realizó la solicitud de recursos que se esperaría esten disponibles para la vigencia 2022.
No ha sido posible contar con la asesoría de DEMOLAB quien se comprometió en el año 2020  y lo reiteró en la única reunión efectuada con ellos durante el segundo semestre de 2021 que apoyaría la elaboración de los términos de referencia. Ante esta situación se esta planteando para la vigencia 2022 el contratar un experto en el tema para que realice dichos términos de referencia y ficha técnica, y asi poder contar con un documento que permita realizar los trámites para la contratación  de la empresa que realizaría la "Medición de la imagen y reconocimiento del Concejo de Bogotá".
Este tema fue tratado por la Pesidenta de la Mesa Directiva en reunión del equipo Directivo efectuada el pasado mes de Noviembre en las instalaciones de Compensar, en el cual indicó que esta actividad  le corresponderá a la próxima Mesa Directiva y ellos determinarán si se aumentan los recursos para el desarrollo de la misma o la cancelan. No se cuenta con acta de dicha reunión pero los directivos de Planeación, Comunicaciones y de Control interno escucharon claramente lo mencionado al respecto de este tema.</t>
  </si>
  <si>
    <t>Evidencia ubicada en la carpeta de Comunicaciones
Z:\SoportePlanAcción2020\Evidencias Plan Accion OAC
Se anexa copia del audio de la reunión efectuada con Demolab, en donde indican que realizarán los Términos de refrerencia mencionados y remitir una documentación con información recogida en el año 2020 cuando se definió el plan de acción cuatrienal de la Corporación 2020-2023
Actividad 46 Audio reunión con Demolab septiembre 2021</t>
  </si>
  <si>
    <t>Estas dos actividades # 47 Y 48 (PAGINA WEB Y PAGINA INTRANET) se desarrollan conjuntamente con la Dirección administrativa – Procesos de sistemas. 
En trabajo conjunto entre las dos oficinas se elaboró la ficha técnica de la Página web e Intranet, y se dio inicio a los trámites administrativos remitiendo en septiembre la Ficha Técnica a la  Secretaría de Hacienda para revisión y busqueda de cotizaciones, lo cual dio como resultado según informó Sistemas que Sec Hacienda indicó que en el proceso de cotizaciones encontraron que  el costo estimado de desarrollo de la página web e intranet estaría alrededor de $400 millones de pesos, lo cual supera los recursos disponibles de $140 millones, pero se esta a la espera de la respuesta oficial de la Sec Hacienda para determinar como proceder, lo cual ha demorado el proceso y fué puesto en conocimiento de la Presidencia.
Este tema fue tratado por la Pesidenta de la Mesa Directiva en reunión del equipo Directivo efectuada el pasado mes de Noviembre en las instalaciones de Compensar, en el cual indicó que esta actividad sobrepasaba los recursos estimados para la actualización de la web e intranet, y que por tanto, debido al tiempo, le corresponderá a la próxima Mesa Directiva determinar si se aumentan los recursos para el desarrollo de la misma o la cancelan. No se cuenta con acta de dicha reunión pero los directivos de Planeación, Comunicaciones y de Control interno escucharon claramente lo mencionado al respecto de este tema.</t>
  </si>
  <si>
    <t xml:space="preserve">
Evidencia ubicada en la carpeta de Comunicaciones
Z:\SoportePlanAcción2020\Evidencias Plan Accion OAC
Se anexa como evidencia  la versión final de la Ficha Técnica y el correo de envío de la ficha a la Secretaría de Hacienda</t>
  </si>
  <si>
    <t>Evidencia ubicada en la carpeta de Comunicaciones
Z:\SoportePlanAcción2020\Evidencias Plan Accion OAC
Se anexa como evidencia  la versión final de la Ficha Técnica y el correo de envío de la ficha a la Secretaría de Hacienda</t>
  </si>
  <si>
    <t>Se han realizado una variada y numerosa cantidad de acciones, que se agrupan en grandes actividades preparatorias para  la Audiencia pública de rendición de cuentas efectuada el 14 de diciembre de 2021, a saber:
1- Publicación en página web de los informes de gestión de la Corporación, Concejales, Bancadas, Comisiones, mesa directiva, correspondientes al 2do  semestre /2021
2- Se continua con el desarrollo que la Mesa Directiva para el 2021  le dió a la Audiencia pública de rendición de cuentas del Concejo de Bogotá D.C: Estrategia de rendición de cuentas “Cuentas claras Concejo de Bogotá”, y se implementó la Galeria itinerante que se expuso enlas localidades de Usaquen, Teusaquillo y Ciudad Bolivar, la Concecapsula para recoger inquietudes de los ciudadanos y una página web para recoger preguntas de los ciudadanos, y se realizó Brandeo en la estación de transmilenio Concejo de Bogotá .
3- Diseño y distribución de la plantilla para la presentación en power point durante la audiencia, de información de las bancadas, comisiones, mesa directiva y defensor del ciudadano (se anexa ejemplo de plantilla)
4- Ajuste a las plantillas que presentarán los voceros de las Bancadas,  los presidentes de las Comisiones, el presidente de la mesa directiva y el defensor del ciudadano, en la audiencia pública
5- Diseño de invitaciones digitales, para las  dependencias de la Corporación que lo requieran, para que inviten a sus grupos de interés, entidades y ciudadanos en general 
6- Diseño de campaña promocional interna y externa (ciudadanía, funcionarios de la Corporación) invitando a la audiencia
7- Diseños gráficos y videos  para promocionar la audiencia pública a través de medios de comunicación, redes sociales y página web
8- Creación de correo electrónico y # hashtag  para promocionar por redes sociales y página web, para recibir preguntas de la ciudadanía para la audiencia
9- Desarrollo de guion (minuto a minuto) de la audiencia
10- Coordinar actividades técnicas y logísticas para la trasmisión de la audiencia, con la unidad de sistemas, traducción de lenguaje de señas, la compañía contratada para la emisión de la audiencia, etc.
11- Asesoría permanente a los Concejales, Bancadas y Comisiones que presentarán informes en la Audiencia pública</t>
  </si>
  <si>
    <t xml:space="preserve">Página web, redes sociales oficiales del concejo, informe de gestion 2do sem  2021
Evidencia ubicada en la carpeta de Comunicaciones:
Z:\SoportePlanAcción2020\Evidencias Plan Accion OAC
Plantilla de ppoint
Fotos de la galeria itinerante
</t>
  </si>
  <si>
    <t xml:space="preserve">Se realizo Informe de evaluación de la estrategia de participación ciudadana </t>
  </si>
  <si>
    <t>Red Intena_ X:\AÑO 2021; http://concejodebogota.gov.co/7-2-reportes-de-control-interno/cbogota/2016-05-16/101300.php</t>
  </si>
  <si>
    <t>A la fecha el proceso de evaluación independiente ha realizado el 100% de  las auditorias de los procesos definidos en el programa de auditoria las cuales son:  Anales, publicaciones, relatoría y sonido y Gestión de recursos físicos, Talento Humano, Gestión Normativa, Control Político, Gestión Jurídica , Atención del Ciudadano, Direccionamiento Estratégico, Gestión Financiera, Gestión de Mejora Continua e Información y comunicación.</t>
  </si>
  <si>
    <t>Red Intena_ X:\AÑO 2021; / http://concejodebogota.gov.co/4-6-informes-de-auditoria/cbogota/2018-11-26/082711.php</t>
  </si>
  <si>
    <t>En el marco del Equipo Técnico de Información y Comunicación, Transparencia, anticorrupción, Servicio a la Ciudadanía, Participación Ciudadana y Rendición de Cuentas, se realizó el Informe de la estrategia de participacion ciudadana 2021</t>
  </si>
  <si>
    <t>Para la vigencia 2021 y conforme a lo establecido en el anexo 2 de la resolución 1519 de 2020 de MinTIC, la Corporación de los 48 items solicitados en el Menú de Transparencia debe publicar 43 ítems de los cuales se esta dando cumpliento de la publicación de 39 ítems; este es un resultado  estimado de cumplimiento toda vez que la Procuraduría no efectuó medición del ITA para la vigencia.</t>
  </si>
  <si>
    <t xml:space="preserve">Documento con el estimado de cumplimiento de la información publicada en el Menú de Transparencia </t>
  </si>
  <si>
    <t>Para la vigencia 2020-2021 y conforme a los lineamientos  establecido en el documento técnico de ITB, se estima que el cumplimiento del Concejo para este periodo se encontraría en un  87%, lo cual,  ubicaria a la Entidad en un riesgo moderado en este índice; este es un resultado  estimado de cumplimiento toda vez que no se efectuó medición del ITB para la vigencia por las Entidades que lideran esta medición. Sin embargo, como medida de gestión la información se obtuvo mediante reuniones de seguimiento al cumplimiento de los ítems establecidos en el ITB.</t>
  </si>
  <si>
    <t>Documento con el estimado de cumplimiento de los componentes de ITB</t>
  </si>
  <si>
    <t>https://concejodebogota.gov.co/cbogota/site/artic/20201009/asocfile/20201009104835/seguimiento_2_oci_del_paac_vig__2021.pdf</t>
  </si>
  <si>
    <r>
      <rPr>
        <u/>
        <sz val="12"/>
        <rFont val="Arial"/>
        <family val="2"/>
      </rPr>
      <t>Comisión Primera de Plan</t>
    </r>
    <r>
      <rPr>
        <sz val="12"/>
        <rFont val="Arial"/>
        <family val="2"/>
      </rPr>
      <t xml:space="preserve">: La Mesa Directiva de la Comisión Primera Permanente del Plan de Desarrollo y Ordenamiento Territorial propuso   y los miembros aprobaron la realización de dos FOROS, uno con académicos y expertos sobre el Proyecto de Acuerdo 413 de 2021 “Por el cual se adopta la Revisión General del Plan de Ordenamiento Territorial de Bogotá, D.C.”  en los temas comprometidos en el estudio del nuevo POT para Bogotá, siendo de gran importancia abrir espacios directos de interlocución, desde la academia que permitan un mayor aprendizaje y reflexión para la construcción de esta herramienta, realizado el 8 de octubre de 2021, en el cual participaron Doctores Carlos Fernando Agudelo, Juan Guillermo Yunda, Fernando Montero, Humberto Molina, Darío Hidalgo, Martin Anzellini, Cesar Ruiz. Angélica Camargo, Gerardo Ardila Mario Noriega, Mario Tancredi, Carlos Torres, Liliana Castañeda y Leonora Ríos. El  segundo FORO con gremios y asociaciones sobre el Proyecto de Acuerdo 413 de 2021 “Por el cual se adopta la Revisión General del Plan de Ordenamiento Territorial de Bogotá, D.C.” comprometidos en el estudio del nuevo POT para Bogotá,  realizado el 9 de octubre de 2021, en el cual participaron Juan Esteban Orrego Director Ejecutivo de Fenalco; Ana María de Henao Coordinadora de Ordenamiento territorial Cámara de Comercio de Bogotá; Wilson Cifuentes Pérez Representante legal de ANIR Asociación Nacional de Pequeños Industriales del Reciclaje; Alejandro Callejas, Gerente de Camacol Bogotá &amp; Cundinamarca; Ingeniero Jorge Enrique Franco miembro de la Comisión Técnica Permanente de Vías, Transporte y Movilidad de la Sociedad Colombiana de Ingenieros; Magda Barinas Recicladora de oficio y líder de la Organización de Recicladores Asociación de Recicladores Eco-alianza; Gerardo Benavides Miembro de la Junta Directiva de ACOPI Bogotá; Camilo Ospina Presidente Junta Directiva de Asobares; Luis Alberto Romero Ocampo Subgerente Representación Gremial y Presidente de la Junta Directiva Asociación  Entidad Medioambiental de Recicladores EMRS ESP; Ruth Maritza Quevedo Fique, Vocera Mesa  por el cierre del Relleno Sanitario Doña Juana.          </t>
    </r>
  </si>
  <si>
    <t xml:space="preserve">La informaciòn se encuentra en la Carpeta de Administrativa/Carrera Administrativa. </t>
  </si>
  <si>
    <t>El Programa de Bilinguismo se implementó exitosamente en la Corporación y en la presente vigencia se participó de 2 de las 5 etapas ejecutadas.</t>
  </si>
  <si>
    <t>Informes remitidos por el SENA.</t>
  </si>
  <si>
    <t>El informe  de la ejecución de actividades se encuentra publicado en la red interna administrativa-integridad-Integridad 2021-Reuniones equipos Gestores de Integridad .</t>
  </si>
  <si>
    <t>Se adelantó el trámite contractual del PIC cuyo contrato se espera sea adjudicado el 24 de diciembre.</t>
  </si>
  <si>
    <t>La información puede ser consultada en SECOP II.</t>
  </si>
  <si>
    <t>Informes de evaluación de las actividades de capacitación.</t>
  </si>
  <si>
    <t>No fue posible aplicar la prueba piloto.</t>
  </si>
  <si>
    <t>Se encuentra publicado en la intranet y en la red interna de la Corporación (Administrativa, Bienestar Social, Informes de Gestión 2021)</t>
  </si>
  <si>
    <t>El viernes 26 de noviembre de 2021, se realizó  la ceremonia de incentivos, en la que se reconocieron los mejores funcionarios</t>
  </si>
  <si>
    <t>Evidencia de la ceremonia efectuada y evaluación de satisfacción e impacto de la actividad.</t>
  </si>
  <si>
    <t>Durante el cuarto trimestre del año 2021, se realizaron las siguientes actividades:  el 1 de octubre se realizó la Celebración día del servidor público con una actividad virtual dirigida a todos los funcionarios de la Entidad; del 11 al 15 de octubre se realizaron las Vacaciones recreativas de la semana de receso para 131 hijos de los funcionarios; el 26 de noviembre se realizó la ceremonia de Incentivos donde se hizo un reconocimiento a los mejores funcionarios, a los funcionarios que cumplen quinquenio, a los brigadistas, a los funcionarios pensionados en los últimos dos años y a los funcionarios con valores para un total de 105 reconocimientos; en noviembre y diciembre realizamos seis Talleres de Manualidades para 120 funcionarios inscritos;  se está haciendo la entrega de boletas para cine para los 275 funcionarios inscritos en las Jornadas culturales; en el mes de diciembre se realizaron los Juegos internos deportivos mistos en las modalidades de parchís, UNO, tenis de mesa y ajedrez para 138 inscritos en las diferentes modalidades; del 13 al 17 de diciembre se realizaron las Vacaciones recreativas mixtas para 124 hijos de funcionarios, el 16 de diciembre se realizó la Jornada de Integración Novena Navideña con la participación de los funcionarios y sus hijos y se hizo la entrega de 288 anchetas para los funcionarios inscritos en la actividad; para el Día de la familia II Semestre se da libre el día 23 de diciembre y se entregan pases para ir al parque Jaime Duque a 367 funcionarios que se inscribieron en la actividad y para el Cierre del plan de acción el 17 de diciembre se realiza actividad para todos los funcionarios de la entidad.</t>
  </si>
  <si>
    <t xml:space="preserve">Durante el período comprendido entre el 1 de septiembre al 15 de diciembre de 2021 se realizaron 14 juntas de voceros. </t>
  </si>
  <si>
    <t xml:space="preserve"> 
Agendas meses octubre, noviembre y diciembre 
Las actas y las agendas se encuentran publicadas en la red interna de la Corporación.</t>
  </si>
  <si>
    <r>
      <rPr>
        <u/>
        <sz val="12"/>
        <rFont val="Arial"/>
        <family val="2"/>
      </rPr>
      <t>Secretaría General</t>
    </r>
    <r>
      <rPr>
        <sz val="12"/>
        <rFont val="Arial"/>
        <family val="2"/>
      </rPr>
      <t xml:space="preserve">: 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
</t>
    </r>
    <r>
      <rPr>
        <u/>
        <sz val="12"/>
        <rFont val="Arial"/>
        <family val="2"/>
      </rPr>
      <t>Comisión tercera de Hacienda</t>
    </r>
    <r>
      <rPr>
        <sz val="12"/>
        <rFont val="Arial"/>
        <family val="2"/>
      </rPr>
      <t>: Acta No 63 del 4 de diciembre de 2021</t>
    </r>
  </si>
  <si>
    <t>Red interna de la Corporación</t>
  </si>
  <si>
    <t xml:space="preserve">Actas de sesión. Red interna de la Corporación y página web </t>
  </si>
  <si>
    <r>
      <rPr>
        <u/>
        <sz val="12"/>
        <rFont val="Arial"/>
        <family val="2"/>
      </rPr>
      <t>Secretaría General</t>
    </r>
    <r>
      <rPr>
        <sz val="12"/>
        <rFont val="Arial"/>
        <family val="2"/>
      </rPr>
      <t xml:space="preserve">: El 11/12/2021 se realizó en sesión plenaria el foro plan distrital de vacunación contra el COVID- 19 
</t>
    </r>
    <r>
      <rPr>
        <u/>
        <sz val="12"/>
        <rFont val="Arial"/>
        <family val="2"/>
      </rPr>
      <t xml:space="preserve">
Comisión segunda de Gobierno</t>
    </r>
    <r>
      <rPr>
        <sz val="12"/>
        <rFont val="Arial"/>
        <family val="2"/>
      </rPr>
      <t xml:space="preserve">: Durante el cuarto trimestre no hubo debate de control polítco la emergencia sanitaria y la recuperación económica post pandemia 
</t>
    </r>
    <r>
      <rPr>
        <u/>
        <sz val="12"/>
        <rFont val="Arial"/>
        <family val="2"/>
      </rPr>
      <t>Comisión tercera de Hacienda</t>
    </r>
    <r>
      <rPr>
        <sz val="12"/>
        <rFont val="Arial"/>
        <family val="2"/>
      </rPr>
      <t>: En la comisión de Hacienda y Crédito Público se realizo una (1) sesión de debates de control político sobre la reactivación económica, sesión del 19 noviembre  con 2 proposiciones: Priorizada Proposición No. 226 de 2021, aprobada en Sesión la Comisión Tercera Permanente de Hacienda y Crédito Público el 11 de mayo de 2021, trasladada a la Comisión del Plan de Desarrollo y Ordenamiento Territorial el 17 de junio de 2021 y devuelta a la Comisión Tercera Permanente de Hacienda y Crédito Público el 18 de agosto de 2021.Tema: SITUACIÓN DE POBREZA EN EL MARCO DE LA CRISIS ECONÓMICA Y LA PANDEMIA POR COVID 19. y la Proposición 296 Aditiva a la Proposición 226 de 2021, aprobada en Sesión la Comisión Tercera Permanente de Hacienda y Crédito Público el 20 de junio de 2021.Tema: SITUACIÓN DE POBREZA EN EL MARCO DE LA CRISIS ECONÓMICA Y LA PANDEMIA POR COVID 19.; con el tema de reactivación en el contexto del Covid-19 el . Debates concluidoss</t>
    </r>
  </si>
  <si>
    <r>
      <t xml:space="preserve">Actas de sesión publicadas en la red de la Corporación.
</t>
    </r>
    <r>
      <rPr>
        <u/>
        <sz val="12"/>
        <rFont val="Arial"/>
        <family val="2"/>
      </rPr>
      <t xml:space="preserve">
Comisión tercera de Hacienda</t>
    </r>
    <r>
      <rPr>
        <sz val="12"/>
        <rFont val="Arial"/>
        <family val="2"/>
      </rPr>
      <t>: Actas de la comision :S:\HACIENDA Y CREDITO PUBLICO\PERIODO 2020 - 2023\AÑO 2021\ACTAS\ACTAS APROBADAS-FIRMADAS</t>
    </r>
  </si>
  <si>
    <r>
      <rPr>
        <u/>
        <sz val="12"/>
        <rFont val="Arial"/>
        <family val="2"/>
      </rPr>
      <t>Secretaría General</t>
    </r>
    <r>
      <rPr>
        <sz val="12"/>
        <rFont val="Arial"/>
        <family val="2"/>
      </rPr>
      <t xml:space="preserve">: en cumplimiento y desarrollo de los debates de Gestión Normativa y Control Político, realizó las correspondientes invitaciones a las organizaciones civiles . No obstante que la Secretaría General tramito las invitaciones; estos listados y bases de datos de las organizaciones civiles, por competencia las tienen la Oficina Asesora de Comunicaciones y Atención al Ciudadano. </t>
    </r>
    <r>
      <rPr>
        <u/>
        <sz val="12"/>
        <rFont val="Arial"/>
        <family val="2"/>
      </rPr>
      <t xml:space="preserve">
Comisión segunda de Gobierno</t>
    </r>
    <r>
      <rPr>
        <sz val="12"/>
        <rFont val="Arial"/>
        <family val="2"/>
      </rPr>
      <t xml:space="preserve">: Durante el cuarto trimestre no hubo participación  cuidadana
</t>
    </r>
    <r>
      <rPr>
        <u/>
        <sz val="12"/>
        <rFont val="Arial"/>
        <family val="2"/>
      </rPr>
      <t>Comisión tercera de Hacienda</t>
    </r>
    <r>
      <rPr>
        <sz val="12"/>
        <rFont val="Arial"/>
        <family val="2"/>
      </rPr>
      <t>: Se encuentra en construcción junto con las otras comisiones y Secretaría General el directorio de la lista de organizaciones civiles que se pueda acercar a la Corporación</t>
    </r>
  </si>
  <si>
    <t>Actas de sesión publicadas en la red de la Corporación.</t>
  </si>
  <si>
    <r>
      <rPr>
        <u/>
        <sz val="12"/>
        <rFont val="Arial"/>
        <family val="2"/>
      </rPr>
      <t>Secretaría General</t>
    </r>
    <r>
      <rPr>
        <sz val="12"/>
        <rFont val="Arial"/>
        <family val="2"/>
      </rPr>
      <t xml:space="preserve">: Se realizó el FORO: PRIMER AÑO DE LA EMERGENCIA CLIMÁTICA, DEBATE CONCLUIDO 24/10/2021. </t>
    </r>
    <r>
      <rPr>
        <u/>
        <sz val="12"/>
        <rFont val="Arial"/>
        <family val="2"/>
      </rPr>
      <t xml:space="preserve">
Comisión primera de Plan</t>
    </r>
    <r>
      <rPr>
        <sz val="12"/>
        <rFont val="Arial"/>
        <family val="2"/>
      </rPr>
      <t xml:space="preserve">: La Comisión Primera permanente del plan aprobó la propuesta presentada por la  Mesa Directiva de la Comisión para la   realización de  dos foros: : 1.  Un FORO  con académicos y expertos  en los temas comprometidos en el estudio del nuevo POT para Bogotá sobre el Proyecto de Acuerdo 413 de 2021 “Por el cual se adopta la Revisión General del Plan de Ordenamiento Territorial de Bogotá, D.C.” ., siendo de gran importancia abrir espacios directos de interlocución, desde la academia que permitan un mayor aprendizaje y reflexión para la construcción de esta herramienta, realizado el 8 de octubre de 2021, en el cual participaron Doctores Carlos Fernando Agudelo, Juan Guillermo Yunda, Fernando Montero, Humberto Molina, Darío Hidalgo, Martin Anzellini, Cesar Ruiz. Angélica Camargo, Gerardo Ardila Mario Noriega, Mario Tancredi, Carlos Torres, Liliana Castañeda y Leonora Ríos.  Un segundo FORO con gremios y asociaciones comprometidos en el estudio del nuevo POT para Bogotá, sobre el Proyecto de Acuerdo 413 de 2021 “Por el cual se adopta la Revisión General del Plan de Ordenamiento Territorial de Bogotá, D.C.”, realizado el 9 de octubre de 2021, en el cual participaron Juan Esteban Orrego Director Ejecutivo de Fenalco; Ana María de Henao Coordinadora de Ordenamiento territorial Cámara de Comercio de Bogotá; Wilson Cifuentes  érez Representante legal de ANIR Asociación Nacional de Pequeños Industriales del Reciclaje; Alejandro Callejas, Gerente de Camacol Bogotá &amp; Cundinamarca; Ingeniero Jorge Enrique Franco miembro de la Comisión Técnica Permanente de Vías, Transporte y Movilidad de la Sociedad Colombiana de Ingenieros; Magda Barinas Recicladora de oficio y líder de la Organización de Recicladores Asociación de Recicladores Eco-alianza; Gerardo Benavides Miembro de la Junta Directiva de ACOPI Bogotá; Camilo Ospina Presidente Junta Directiva de Asobares; Luis Alberto Romero Ocampo Subgerente Representación Gremial y Presidente de la Junta Directiva Asociación  Entidad Medioambiental de Recicladores EMRS ESP; Ruth Maritza Quevedo Fique, Vocera Mesa por el cierre del Relleno Sanitario Doña Juana.      </t>
    </r>
    <r>
      <rPr>
        <u/>
        <sz val="12"/>
        <rFont val="Arial"/>
        <family val="2"/>
      </rPr>
      <t xml:space="preserve">
Comisión segunda de Gobierno</t>
    </r>
    <r>
      <rPr>
        <sz val="12"/>
        <rFont val="Arial"/>
        <family val="2"/>
      </rPr>
      <t xml:space="preserve">: Durante el cuarto trimestre no se  realizó ningún foro.
</t>
    </r>
    <r>
      <rPr>
        <u/>
        <sz val="12"/>
        <rFont val="Arial"/>
        <family val="2"/>
      </rPr>
      <t>Comisión tercera de Hacienda</t>
    </r>
    <r>
      <rPr>
        <sz val="12"/>
        <rFont val="Arial"/>
        <family val="2"/>
      </rPr>
      <t>: Durante el trimestre no se realizo foros en esta Comisión con participación de expertos</t>
    </r>
  </si>
  <si>
    <t>Se digitaron 727 acuerdos correspondientes a 4504 páginas del total de acuerdos por digitar programados para el periodo reportado.</t>
  </si>
  <si>
    <t>Acuerdos digitados y publicados en la red interna.</t>
  </si>
  <si>
    <t xml:space="preserve">Formato de solicitud de contratación firmados </t>
  </si>
  <si>
    <t>Durante el cuarto trimestre se radicaron y distribuyeron a la comisión Segunda, tres proyectos de acuerdo alusivos a la modificación del reglamento, los cuales fueron acumulados por unidad de materia así:
1, Proyecto de Acuerdo no. 438 de 2021: “Por el cual se modifica el reglamento interno del Concejo de Bogotá, Distrito Capital, Acuerdo 741 de 2019”.
2. Proyecto de Acuerdo no. 465 de 2021: “Por medio del cual se modifica el Acuerdo 741 de 2019 (Reglamento Interno del Concejo de Bogotá) para dar cumplimiento al Artículo 2do de la Ley 1981 de 2019”.
3. Proyecto de Acuerdo no. 485 de 2021: “Por el cual se modifica el Acuerdo 741 de 2019 y se dictan otras disposiciones”.
Estos proyectos fueron archivados por culminación del cuarto periodo de sesiones ordinarias de 2021.</t>
  </si>
  <si>
    <t xml:space="preserve">
Memorandos de distribución de los proyectos de acuerdo. 
Grabación del sorteo para designación de ponentes.
Memorando de notifiocación a los Concejales de su designación como ponentes.
</t>
  </si>
  <si>
    <t>Se realizó el levantamiento de información con cada una de las áreas y se elaboró el documento respectivo que evidencia el cumplimiento de la actividad.</t>
  </si>
  <si>
    <t>Documento Diagnóstico Integral de Archivo</t>
  </si>
  <si>
    <t>Documento con proyecto de tabla de contenido e Introducción (PINAR) y estructura e introducción (PLAN DE CONSERVACIÖN)</t>
  </si>
  <si>
    <t>No se han enlazado nuevos registros ya que el aplicativo Librejo no se encuentra en funcionamiento, pero se ha continuado con el borrado de foliación errada para 433 proyectos de acuerdo, y corregido en el FUID 90 registros.
Capacitación efectuada durante el último trimestre.</t>
  </si>
  <si>
    <t>FUID y libros ubicados en la Biblioteca
Registros de asistencia a capacitación</t>
  </si>
  <si>
    <r>
      <rPr>
        <u/>
        <sz val="12"/>
        <rFont val="Arial"/>
        <family val="2"/>
      </rPr>
      <t>Secretaría General</t>
    </r>
    <r>
      <rPr>
        <sz val="12"/>
        <rFont val="Arial"/>
        <family val="2"/>
      </rPr>
      <t xml:space="preserve">: Las actas y las agendas se encuentran publicadas en la red interna de la Corporación. 
</t>
    </r>
    <r>
      <rPr>
        <u/>
        <sz val="12"/>
        <rFont val="Arial"/>
        <family val="2"/>
      </rPr>
      <t>Comisión Primera de Plan</t>
    </r>
    <r>
      <rPr>
        <sz val="12"/>
        <rFont val="Arial"/>
        <family val="2"/>
      </rPr>
      <t>: ordenes del dia publicados, así como las actas sucintas de las sesiones.</t>
    </r>
  </si>
  <si>
    <r>
      <rPr>
        <u/>
        <sz val="12"/>
        <rFont val="Arial"/>
        <family val="2"/>
      </rPr>
      <t>Comisión primera de Plan</t>
    </r>
    <r>
      <rPr>
        <sz val="12"/>
        <rFont val="Arial"/>
        <family val="2"/>
      </rPr>
      <t>: Peticiones ciudadanas publicadas en la red interna y correos de envio.</t>
    </r>
  </si>
  <si>
    <r>
      <rPr>
        <u/>
        <sz val="12"/>
        <rFont val="Arial"/>
        <family val="2"/>
      </rPr>
      <t xml:space="preserve">Secretaría General: </t>
    </r>
    <r>
      <rPr>
        <sz val="12"/>
        <rFont val="Arial"/>
        <family val="2"/>
      </rPr>
      <t xml:space="preserve">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
</t>
    </r>
    <r>
      <rPr>
        <u/>
        <sz val="12"/>
        <rFont val="Arial"/>
        <family val="2"/>
      </rPr>
      <t>Comisión primera de Plan</t>
    </r>
    <r>
      <rPr>
        <sz val="12"/>
        <rFont val="Arial"/>
        <family val="2"/>
      </rPr>
      <t xml:space="preserve">: Oficios de priorización
</t>
    </r>
    <r>
      <rPr>
        <u/>
        <sz val="12"/>
        <rFont val="Arial"/>
        <family val="2"/>
      </rPr>
      <t>Comisión tercera de Hacienda</t>
    </r>
    <r>
      <rPr>
        <sz val="12"/>
        <rFont val="Arial"/>
        <family val="2"/>
      </rPr>
      <t>: Acta No 63 del 4 de diciembre de 2021</t>
    </r>
  </si>
  <si>
    <r>
      <rPr>
        <u/>
        <sz val="12"/>
        <rFont val="Arial"/>
        <family val="2"/>
      </rPr>
      <t>Secretaría General</t>
    </r>
    <r>
      <rPr>
        <sz val="12"/>
        <rFont val="Arial"/>
        <family val="2"/>
      </rPr>
      <t xml:space="preserve">: Red interna de la Corporación
</t>
    </r>
    <r>
      <rPr>
        <u/>
        <sz val="12"/>
        <rFont val="Arial"/>
        <family val="2"/>
      </rPr>
      <t>Comisión primera de Plan</t>
    </r>
    <r>
      <rPr>
        <sz val="12"/>
        <rFont val="Arial"/>
        <family val="2"/>
      </rPr>
      <t>: oficio y publicación en la red interna</t>
    </r>
  </si>
  <si>
    <r>
      <rPr>
        <u/>
        <sz val="12"/>
        <rFont val="Arial"/>
        <family val="2"/>
      </rPr>
      <t>Comisión primera de Plan</t>
    </r>
    <r>
      <rPr>
        <sz val="12"/>
        <rFont val="Arial"/>
        <family val="2"/>
      </rPr>
      <t>: orden del dia y actas sucintas</t>
    </r>
  </si>
  <si>
    <r>
      <rPr>
        <u/>
        <sz val="12"/>
        <rFont val="Arial"/>
        <family val="2"/>
      </rPr>
      <t>Comisión Primera de Plan</t>
    </r>
    <r>
      <rPr>
        <sz val="12"/>
        <rFont val="Arial"/>
        <family val="2"/>
      </rPr>
      <t>: ordenes del dia y actas sucintas</t>
    </r>
  </si>
  <si>
    <r>
      <rPr>
        <u/>
        <sz val="12"/>
        <rFont val="Arial"/>
        <family val="2"/>
      </rPr>
      <t>Secretaría General:</t>
    </r>
    <r>
      <rPr>
        <sz val="12"/>
        <rFont val="Arial"/>
        <family val="2"/>
      </rPr>
      <t xml:space="preserve"> Actas de sesión publicadas en la red de la Corporación.
</t>
    </r>
    <r>
      <rPr>
        <u/>
        <sz val="12"/>
        <rFont val="Arial"/>
        <family val="2"/>
      </rPr>
      <t>Comisión primera de Plan</t>
    </r>
    <r>
      <rPr>
        <sz val="12"/>
        <rFont val="Arial"/>
        <family val="2"/>
      </rPr>
      <t>: ordenes del dia y actas suycintas.</t>
    </r>
  </si>
  <si>
    <t>Se realizó seguimiento  de consumo de agua y revisión de las unidades hidrosanitarias.</t>
  </si>
  <si>
    <t>Registro de consumo de energía
Registro seguimiento de unidades hidrosanitarias.</t>
  </si>
  <si>
    <t xml:space="preserve">1.Seguimiento Mensual al Consumo de Energía de las sedes del Concejo de Bogotá Mediante la facturaciòn de Codensa
2.Realizar el Inventario semestral de luminarias de la Corporación 
</t>
  </si>
  <si>
    <t>Registro de consumo de energía
Registro de Inventario de luminarias</t>
  </si>
  <si>
    <t xml:space="preserve"> Se realizó seguimiento al registro de biciusuarios 
Se realizó mantenimiento de los jardines de la Corporación
Se realizó por parte de Bienestar actividad ludica ambiental (caminata virtual)
Se invito a participar en la semana ambiental.
</t>
  </si>
  <si>
    <t>Taller de fotografía Ambiental.
Fuentes no convencionales de energía, uso eficiente y racional de la energía, Techos Verdes y Jardines Verticales.
Reportero ambiental CAD: Tapas por paticas. 
Taller ¿Qué hacer con los residuos aprovechables? 
Serenata ambiental.
Feria de emprendimiento ambientales
Gestión integral de recurso hídrico en el distrito.
Mercatón institucional.
Informe de asear de mantenimiento de Jardines 
Informe de Bienestar de la caminata virtual.
Registro de Biciusuarios</t>
  </si>
  <si>
    <t>La Dirección Financiera publica el listado de adquisición de bienes y servicios de la Corporación.</t>
  </si>
  <si>
    <t>Listado de adquisición de bienes y servicios</t>
  </si>
  <si>
    <t xml:space="preserve">S e verifico el registro de la cantidad de residuos aprovechables en la Corporación por Sede 
Se elaboró y divulgo piezas comunicativas que incentiven  la gestión integral de residuos 
Se verificar el registro de la cantidad de residuos peligrosos generados en la entidad por sede 
Se verifico  el envasado o empacado, embalado y etiquetado conforme al Decreto 1076 de 2015 numeral 2.2.6.1.3.1, literal d) y literal e) 
Se realizó  verificación trimestral del etiquetado de insumos químicos en el marco del Sistema Global Armonizado por parte de la ARL
Se calculo la media movil
</t>
  </si>
  <si>
    <t>Bitacoras de residuos aprovechables y residuos peligrosos, correo masivo, informe de la ARL del etiquetado de insumos químicos, informe de verificación de etiquetado, embalado de residuos peligrosos, registro calculo de la media movil.</t>
  </si>
  <si>
    <t>Durante el Cuarto Trimestre del año 2021, la Plenaria debatió 2  proyectos de Acuerdo  tomando la decisión de aprobar 2, siendo sancionados 1 por la Alcaldesa Mayor, que se relacionan a continuación:
1. Proyecto de acuerdo no. 151 de 2021: “Por el cual se establecen lineamientos y estrategias de alimentación saludable en las Tiendas Escolares Saludables Oficiales del Distrito Capital y se dictan otras disposiciones”.
2. Proyecto de acuerdo no. 512 de 2021:  “Por el cual se establecen los factores de subsidio y los factores de aporte solidario para los servicios públicos domiciliarios de acueducto, alcantarillado y aseo en Bogotá, Distrito Capital, para el periodo 2022- 2026”. Pendiente de Sanción por parte de la Alcaldía Mayor.</t>
  </si>
  <si>
    <t xml:space="preserve">En la Red Interna de la Corporación, en la siguiente RUTA: SECRETARIA GENERAL (//CBPRINT) (W:) ANALES Y PUBLICACIONES ACUERDOS 2021. Así mismo, en la página web de la Corporación en el siguiente link: https://concejodebogota.gov.co/cbogota/site/artic/20210105/asocfile/20210105185611/edicion_682_acuerdo_813_de_junio_de_2021.pdf  Las publicaciones en el Registro Distrital se pueden consultar en el Sistema de Información de Registro Distrital, en el siguiente link: https://registrodistrital.secretariageneral.gov.co/consultas/mis-solicitudes?fechaRegistroStart=01%2F10%2F2020&amp;fechaRegistroEnd=02%2F07%2F2021&amp;tipoActoId=+&amp;estadoActoId=+&amp;numeroActo=
</t>
  </si>
  <si>
    <r>
      <t xml:space="preserve">Se reportan los siguientes avances en el período, los cuales no se incorporan al cálculo trimestral, dado que no estaba programado para el período objeto de seguimiento:  </t>
    </r>
    <r>
      <rPr>
        <u/>
        <sz val="12"/>
        <rFont val="Arial"/>
        <family val="2"/>
      </rPr>
      <t xml:space="preserve">
Secretaría General</t>
    </r>
    <r>
      <rPr>
        <sz val="12"/>
        <rFont val="Arial"/>
        <family val="2"/>
      </rPr>
      <t xml:space="preserve">: Se realizó debate a la siguiente proposición:  080/2021,  1° DEBATE  2-03-2021, DEBATE CONCLUIDO 11/12/202,  plan distrital de vacunación contra el COVID- 19.
</t>
    </r>
    <r>
      <rPr>
        <u/>
        <sz val="12"/>
        <rFont val="Arial"/>
        <family val="2"/>
      </rPr>
      <t>Comisión Primera de Plan</t>
    </r>
    <r>
      <rPr>
        <sz val="12"/>
        <rFont val="Arial"/>
        <family val="2"/>
      </rPr>
      <t xml:space="preserve">: En cumplimiento de la agenda fijada en la junta de voceros, La Mesa Directiva de la Comisión Primera Permanente del Plan de Desarrollo y Ordenamiento Territorial propuso y fue aprobado por los miembros de la Comisión la   realización    4 sesiones en las localides los días 2,4,5 y 7 de octubre de 2021, 'para escuchar a las comunidades sobre el Plan de Ordenamiento Territorial. Igualmente aprobó la realización de dos foros: 1 con académicos y expertos sobre el Proyecto de Acuerdo 413 de 2021 “Por el cual se adopta la Revisión General del Plan de Ordenamiento Territorial de Bogotá, D.C.” . en los temas comprometidos en el estudio del nuevo POT para Bogotá, de gran importancia la apertura de espacios directos de interlocución, desde la academia que permitan un mayor aprendizaje y reflexión para la construcción de esta herramienta, realizado el 8 de octubre de 2021, con la participación de los Doctores Carlos Fernando Agudelo, Juan Guillermo Yunda, Fernando Montero, Humberto Molina, Darío Hidalgo, Martin Anzellini, Cesar Ruiz. Angélica Camargo, Gerardo Ardila Mario Noriega, Mario Tancredi, Carlos Torres, Liliana Castañeda y Leonora Ríos. Y el segundo Foro con gremios sobre el Proyecto de Acuerdo 413 de 2021 “Por el cual se adopta la Revisión General del Plan de Ordenamiento Territorial de Bogotá, D.C.”  y un 2  foro de gremios y asociaciones comprometidos en el estudio del nuevo POT para Bogotá, realizado el 9 de octubre de 2021, en el cual participaron Juan Esteban Orrego Director Ejecutivo de Fenalco; Ana María de Henao Coordinadora de Ordenamiento territorial Cámara de Comercio de Bogotá; Wilson Cifuentes Representante legal de ANIR Asociación Nacional de Pequeños Industriales del Reciclaje; Alejandro Callejas, Gerente de Camacol Bogotá &amp; Cundinamarca; Ingeniero Jorge Enrique Franco miembro de la Comisión Técnica Permanente de Vías, Transporte y Movilidad de la Sociedad Colombiana de Ingenieros; Magda Barinas Recicladora de oficio y líder de la Organización de Recicladores Asociación de Recicladores Eco-alianza; Gerardo Benavides Miembro de la Junta Directiva de ACOPI Bogotá; Camilo Ospina Presidente Junta Directiva de Asobares; Luis Alberto Romero Ocampo Subgerente Representación Gremial y Presidente de la Junta Directiva Asociación  Entidad Medioambiental de Recicladores EMRS ESP; Ruth Maritza Quevedo Fique, Vocera Mesa por el cierre del Relleno Sanitario Doña Juana.               </t>
    </r>
  </si>
  <si>
    <r>
      <rPr>
        <u/>
        <sz val="12"/>
        <rFont val="Arial"/>
        <family val="2"/>
      </rPr>
      <t>Secretaría General</t>
    </r>
    <r>
      <rPr>
        <sz val="12"/>
        <rFont val="Arial"/>
        <family val="2"/>
      </rPr>
      <t xml:space="preserve">: Durante el Cuarto Trimestre del año 2021, la Plenaria debatió 2  proyectos de Acuerdo  tomando la decisión de aprobar 2, siendo sancionados 1 por la Alcaldesa Mayor y que relaciono a continuación:
1. Proyecto de acuerdo no. 151 de 2021: “Por el cual se establecen lineamientos y estrategias de alimentación saludable en las Tiendas Escolares Saludables Oficiales del Distrito Capital y se dictan otras disposiciones”.
2. Proyecto de acuerdo no. 512 de 2021:  “Por el cual se establecen los factores de subsidio y los factores de aporte solidario para los servicios públicos domiciliarios de acueducto, alcantarillado y aseo en Bogotá, Distrito Capital, para el periodo 2022- 2026”. Pendiente de Sanción por parte de la Alcaldía Mayor.
</t>
    </r>
    <r>
      <rPr>
        <u/>
        <sz val="12"/>
        <rFont val="Arial"/>
        <family val="2"/>
      </rPr>
      <t>Comisión tercera de Hacienda</t>
    </r>
    <r>
      <rPr>
        <sz val="12"/>
        <rFont val="Arial"/>
        <family val="2"/>
      </rPr>
      <t>: El 4 de diciembre se priorizo y debatio el Proyecto de Acuerdo 512 de 2021"Por medio del cual se establecen los factores de subsidio y de aporte solidario para los servicios públicos domiciliarios de acueducto, alcantarillado y aseo en Bogotá, Distrito Capital, para el periodo 2022-2026, el cual fue aprobado para segundo debate</t>
    </r>
  </si>
  <si>
    <r>
      <rPr>
        <u/>
        <sz val="12"/>
        <rFont val="Arial"/>
        <family val="2"/>
      </rPr>
      <t xml:space="preserve">Secretaría General: </t>
    </r>
    <r>
      <rPr>
        <sz val="12"/>
        <rFont val="Arial"/>
        <family val="2"/>
      </rPr>
      <t xml:space="preserve">Durante el cuarto trimestre del año 2021, la Plenaria debatió 2  proyectos de Acuerdo  tomando la decisión de aprobar 2, siendo sancionados 1 por la Alcaldesa Mayor y que se relacionan a continuación:
1. Proyecto de acuerdo no. 151 de 2021: “Por el cual se establecen lineamientos y estrategias de alimentación saludable en las Tiendas Escolares Saludables Oficiales del Distrito Capital y se dictan otras disposiciones”.
2. Proyecto de acuerdo no. 512 de 2021:  “Por el cual se establecen los factores de subsidio y los factores de aporte solidario para los servicios públicos domiciliarios de acueducto, alcantarillado y aseo en Bogotá, Distrito Capital, para el periodo 2022- 2026”. Pendiente de Sanción por parte de la Alcaldía Mayor.
</t>
    </r>
    <r>
      <rPr>
        <u/>
        <sz val="12"/>
        <rFont val="Arial"/>
        <family val="2"/>
      </rPr>
      <t xml:space="preserve">
Comisión primera de Plan</t>
    </r>
    <r>
      <rPr>
        <sz val="12"/>
        <rFont val="Arial"/>
        <family val="2"/>
      </rPr>
      <t xml:space="preserve">: La Comisión Primera Permanete Permanente del  Plan de Desarrollo   debatio los proyectos de Acuerdo priorizados, de conformidad a las instrucciones  dadas por el Presidente de la Comisión.262, 264, 270, 276, 293, 301,306, 311,312 y 273 acumulado por unidad de materia con el p.a. 303 y 413
</t>
    </r>
    <r>
      <rPr>
        <u/>
        <sz val="12"/>
        <rFont val="Arial"/>
        <family val="2"/>
      </rPr>
      <t>Comisión Tercera de Hacienda</t>
    </r>
    <r>
      <rPr>
        <sz val="12"/>
        <rFont val="Arial"/>
        <family val="2"/>
      </rPr>
      <t>: En la Comisión de Hacienda el 4 de diciembre se priorizo y debatio el Proyecto de Acuerdo 512 de 2021"Por medio del cual se establecen los factores de subsidio y de aporte solidario para los servicios públicos domiciliarios de acueducto, alcantarillado y aseo en Bogotá, Distrito Capital, para el periodo 2022-2026, el cual fue aprobado para segundo debate</t>
    </r>
  </si>
  <si>
    <r>
      <rPr>
        <u/>
        <sz val="12"/>
        <rFont val="Arial"/>
        <family val="2"/>
      </rPr>
      <t>Secretaría General</t>
    </r>
    <r>
      <rPr>
        <sz val="12"/>
        <rFont val="Arial"/>
        <family val="2"/>
      </rPr>
      <t xml:space="preserve">: Durante el cuarto trimestre fueron radicados 2 proyectos de acuerdo (511 y 514) originados por cabildantes estudiantiles,  los cuales no fueron debatidos.
</t>
    </r>
    <r>
      <rPr>
        <u/>
        <sz val="12"/>
        <rFont val="Arial"/>
        <family val="2"/>
      </rPr>
      <t xml:space="preserve">
Comisión segunda de Gobierno:</t>
    </r>
    <r>
      <rPr>
        <sz val="12"/>
        <rFont val="Arial"/>
        <family val="2"/>
      </rPr>
      <t xml:space="preserve"> A la Comisión no le fue distribuido por parte de la Secretaría  General Proyectos de Acuerdo de iniciativa de los cabildantes estudiantiles de la vigencia 2021 
</t>
    </r>
    <r>
      <rPr>
        <u/>
        <sz val="12"/>
        <rFont val="Arial"/>
        <family val="2"/>
      </rPr>
      <t>Comisión tercera de Hacienda</t>
    </r>
    <r>
      <rPr>
        <sz val="12"/>
        <rFont val="Arial"/>
        <family val="2"/>
      </rPr>
      <t>: En la comision de Hacienda y Crédito Público no se tramitaron en este trimestre Proyectos de Acuerdo de los Cabildantes estudiantiles</t>
    </r>
  </si>
  <si>
    <r>
      <rPr>
        <u/>
        <sz val="12"/>
        <rFont val="Arial"/>
        <family val="2"/>
      </rPr>
      <t>Secretaría General</t>
    </r>
    <r>
      <rPr>
        <sz val="12"/>
        <rFont val="Arial"/>
        <family val="2"/>
      </rPr>
      <t xml:space="preserve">: La Secretaría General cumplió al 100% con el tramite de la iniciativa del Plan de Ordenamiento Territorial radicado por la administración. 
</t>
    </r>
    <r>
      <rPr>
        <u/>
        <sz val="12"/>
        <rFont val="Arial"/>
        <family val="2"/>
      </rPr>
      <t xml:space="preserve">
Comisión Primera de Plan</t>
    </r>
    <r>
      <rPr>
        <sz val="12"/>
        <rFont val="Arial"/>
        <family val="2"/>
      </rPr>
      <t>: La Administración Distrital  radicó  en el Concejo el 10 de septiembre de 2021 el Plan de Ordenamiento Territorial, La Secretaría General le dio trámite a la Comisión del Plan  el 14 de septiembre. Se radicaron las tres ponencias poisitva en termino y se convoco para debate 31 sesiones  de las cuales se  realizaron 20 ,  en consideración a  que  se debieron  suspender la convocatoria,  por la  radicación de recusaciones   e impedimientos  que debían ser tramitadas en Plenaria, otras igualmente productos de tutelas. Finalmente el  POT fue archivado por término de sesiones ordinarias de noviembre.</t>
    </r>
  </si>
  <si>
    <t xml:space="preserve">La Secretaría General participó en las actividades relacionadas con la planificación y ejecución del Cabildo Abierto: “Celebración de cabildo abierto previo para el estudio y análisis del proyecto revisión general del Plan de Ordenamiento Territorial"; celebrado en sesiones del 12 y 19 de octubre de 2021. </t>
  </si>
  <si>
    <t>Se realizó solicitud de contratación del equipo interdisciplinario.
Se realizó solicitud para la adquisición del software.</t>
  </si>
  <si>
    <t>Se participó por parte de atencion al ciudadano en cada uno de los eventos programados por Demolab, Secretaria y Presidenca de la Corporación</t>
  </si>
  <si>
    <t>Encuestas de  satisfacción  y de percepción ciudadana, fotos tomadas en el evento y correos</t>
  </si>
  <si>
    <t>Se capacitó a cada uno de los integrantes de Atención al ciudadano en los nodos de participación, ofrecidos por la Veeduria Distrital.</t>
  </si>
  <si>
    <t>Listas de asistencia, correos con el material de apoyo en cada una de las sesiones</t>
  </si>
  <si>
    <t>Se presentó ante la Mesa Directiva y Secretaria de la Corporación el informe de seguimiento a las PQRS allegados al proceso de Atencion al Ciudadano</t>
  </si>
  <si>
    <t>Publicacionees realizadas mes a mes en la página web</t>
  </si>
  <si>
    <t xml:space="preserve">La totalidad de procedimientos actualizados por los procesos y presentados para aprobaciòn en el Comité Institucionald de Gestión y Desempeño incorporaron controles: Procedimiento continuidad del negocio, Procedimiento gestiòn del cambio SST,  Procedimiento comunicaciones internas y externas y Procedimiento Otorgamiento de Ordenes al Mérito, Reconocimientos, Mención de Honor y Premios. </t>
  </si>
  <si>
    <t>Archivo en pdf.denominado "Documento técnico Esquema de Operación Concejo - SDH.".</t>
  </si>
  <si>
    <t>Se realizó  la revisión mensual de la actualización del normograma de acuerdo con la información remitida por los responsables de los procesos, así:
Octubre:
7. Atención al Ciudadano 
8. Talento Humano
9. Gestión Jurídica
11. Gestión de Recursos Físicos
Noviembre:
1. Direccionamiento Estrátegico
2. Comunicaciones e Información
3. Gestión Mejora Continua
8. Talento Humano
9. Gestión Financiera 
Diciembre:
8. Talento Humano
11. Gestión de Recursos Físicos
15. Evaluación Independiente</t>
  </si>
  <si>
    <t>Se realizaron los siguientes informes programados: Informe a Demolab, Seguimiento a las PQRS, Informe de gestión ambiental,  Informe del Comité de Conciliación e informe de seguimiento a planes de mejoramiento.</t>
  </si>
  <si>
    <t xml:space="preserve">La Herramienta digital con la información de planta y sus situaciones administrativas se encuentra disponible para su revisión. 
La información de la planta administrativa de los funcionarios de Carrera Administrativa se encuentra actualizada y publicada  </t>
  </si>
  <si>
    <t xml:space="preserve">En la carpeta ubicada en la red de Administrativa, denominada Carrera Administrativa se encuentra actualizada la siguiente  información: Acuerdos de Gestiòn, Concurso Externo, Convocatorias Internas, Evaluaciòn del Desempeño, Modificaciòn Planta de Personal, Teletrabajo, Practicas Laborales, Plan Anual de Vacantes, Plan de Previsiòn de Empleos, Caracterizaciòn de la Planta, Perfiles Ocupacionales, Ubicaciòn por Dependencias.  
La información de la planta se actualiza permanentemente de acuerdo con los cambios presentados e igualmente se actualiza en los Aplicativos "SIDEAP" y el Aplicativo "EDL-APP" relacionado con los movimientos de personal y la Evaluación del Desempeño. </t>
  </si>
  <si>
    <t xml:space="preserve">La caracterización de servidores publicos se fue actualizando de acuerdo con los cambios generados y presentados ante el Equipo Técnico de Talento Humano. 
La caracterización de servidores publicos se actualiza teniendo en cuenta la informaciòn presentada mensualmente y se rinde el informe ante el Equipo Técnico de Talento Humano en las reuniones que se realizaron. </t>
  </si>
  <si>
    <t xml:space="preserve">Los indicadores fueron mediados teniendo en cuenta la programaciòn establecida y se  presentò el informe al Equipo Técnico de Talento Humano. Se generò una linea de base que nos permite  medir los movimientos de personal, rotación y  movilidad del personal. </t>
  </si>
  <si>
    <t xml:space="preserve">Se realizò el seguimiento a los Acuerdos de Gestiòn de los Gerentes Pùblicos. Se presentò el informe de los resultados de la evaluación de los acuerdos de gestión de los gerentes públicos. </t>
  </si>
  <si>
    <t xml:space="preserve">La provisión de cargos de vacantes de Carrera Administrativa, se realizó de manera efectiva de conformidad con el Plan de Previsión de Recursos. La provisión de las vacantes de los empleos de Carrera Administrativa se realizó efectivamente a través de 3 convocatorias internas y una externa por parte de la CNSC.  para la presente vigencia. </t>
  </si>
  <si>
    <t xml:space="preserve">El informe de la  ejecución del Plan de Provisión de Recursos Humanos, fue  presentado al Equipo Técnico de Talento Humano y al Comitè de Gestión y Desempeño. La provisión de los Empleos del Concejo de Bogotá, D.C. se ha realizado de con formidad con lo previsto en el Plan de Previsión de Recursos Humanos de la Corporación para la presente vigencia. </t>
  </si>
  <si>
    <t xml:space="preserve">Se han ejecutado ocho actividades, de acuerdo con el cronograma del Plan de Gestión de la Integridad.                                                                                                                                                                                                                                                                                                                                           
8. Reuniones de Promoción y socialización de los valores por dependencia     
9. Integrar a los HC Concejales en la visibilidad de los valores del Código de Integridad                                                                                                                                                                                       10. Convocatoria reto en la gestión pública respecto a la implementación del Código de Integridad                                                                                                                                                               11.Concurso servidor con mayores valores                                                                                                              
12. Concurso de conocimiento sobre el Código de Integridad                                                                    
13. Realizar encuesta para medir conocimiento y participación en las actividades del Código de Integridad </t>
  </si>
  <si>
    <t>Se incrementó el nivel de satisfacción en las actividades capacitación.</t>
  </si>
  <si>
    <t>Se reporta el siguiente avance en el período, el cual no se incorpora al cálculo trimestral, dado que no estaba programado para el período objeto de seguimiento:  
Mediante Resolución No. 426 de 2021, se conforma el Equipo Técnico de Bienestar e Incentivos y mediante Resolución No. 433 de 2021, se adopta el Plan Anual de Incentivos. Mediante resolución No. 0554 del 7 de diciembre de 2021,  se adopta el procedimiento para los mejores equipos de trabajo del Concejo de Bogotá.</t>
  </si>
  <si>
    <t xml:space="preserve">Evidencia verificable reposa en la red interna en la carpeta de la Dirección Administrativa/Recursos Fisicos/Parque Automotor.
Acta de sesión del Equipo Técnico de Seguridad vial y Movilidad Sostenible del 22 de noviembre de 2021 que reposa en la red interna en la carpeta de Planeación/Equipos Técnicos MIPG/E T Seg Vial y Movilidad S. 
Relación valoraciones médicas  IPS contratada y certificados
Formatos de asistencia
Señalización instalada 
Correo electrónico
</t>
  </si>
  <si>
    <t>Se radicó la inscripción al programa de Gestión ambiental empresarial  mediante radicado 2021ER242253 del 8 de noviembre de 2021</t>
  </si>
  <si>
    <t>PINAR 7%: No se contrató el equipo interdisciplinario en las fechas proyectadas lo que incidió directamente en el cumplimiento de las metas programadas con el PINAR. De acuerdo con la metodología establecida por el Archivo General de la Nación se entrega tabla de contenido e introducción. 
PGD: 0% No se avanzó ya que el insumo principal es el Diagnóstico Integral de Archivo el cual queda terminado hasta el 31 de diciembre, debido a que no se contrató el equipo interdisciplinario en las fechas proyectadas, lo que incidió directamente en el cumplimiento de el tiempo programado para Diagnóstico Integral de Archivo.
PLAN DE CONSERVCIÓN: 8% Se diseñó la estructura en cumplimiento del Acuerdo 06 de 2014 y la introducción al documento. No se logran avances adicionales teniendo en cuenta el tiempo de ejecución del contrato del conservador. Sumado a lo anterior, el componente completo del documento Plan de Conservación debe articularse con el PGD y PINAR respectivamente.</t>
  </si>
  <si>
    <t xml:space="preserve">Para el periodo se realizarón las siguientes actividades en el marco del convenio interadministrativo 180450 suscrito entre la Agencia Nacional Inmobiliaria y Secretaría Distrital de Hacienda, para la construcción del edificio nuevo de la Corporación:
1. Seguimiento desde la supervisión del convenio, con la participación de la Secretaría Distrital de Hacienda y la Agencia Nacional Inmobiliaria.
Inspección interna y de ARL.
2. Sesiones de trabajo con los responsables del convenio para: inspección interna y de ARL, seguimiento plan de acción piso 5 y estructura metálica, plan de entrega de estructura metálica módulos 2 y 4, proceso de reparación de estructura metálica.
3. Revisión presupuestal y financiera del convenio: El control presupuestal no presenta modificaciones y una desviación financiera del 6.17%.
4. Revisión del avance fisico de la obra: Avance de las actividades correspondientes al muro de limpieza y acústico, alistado piso 1, cielo razo piso 1,2,3,4 y 5, enchapes para el piso 1,2,3,4, y 5,  estuco piso 1 y 5, ventanas, instalación de láminas frontek, avance eléctrico y avance HVAC.
5. Revisión de la gestión ambiental, de calidad y de seguridad industrial.
6. Actividades pendientes por realizar.
</t>
  </si>
  <si>
    <t>Acta de reunión de seguimiento realizado el 24 de noviembre de 2021, en el marco del Convenio entre la Agencia Nacional Inmobiliaria Virgilio Barco, Secretaria Distrital de Hacienda, el Concejo de Bogotá D.C., el constructor y la interventoria.</t>
  </si>
  <si>
    <t>Desde el proceso de Atencion al Ciudadano se adelantaron las solicitudes pertinentes ante la Direccion Administrativa y Direccion Financiera, quienes son las que tienen la postestad de la adquisicion correspondiente</t>
  </si>
  <si>
    <t>Correos enviados a la direcciones</t>
  </si>
  <si>
    <t>Se realizo una presentación de riesgos en coordinación con la Oficina de
Control Interno y la Oficina Asesora de Planeación sobre la guía política de
administración del riesgo para los siguientes procesos.
 Gestión Normativa.
 Control Político.
 Elecciones de Servidores Públicos Distritales.
 Anales, Publicaciones y Relatoría.
 Gestión Documental.
 Gestión Financiera.
 Atención al ciudadano.</t>
  </si>
  <si>
    <t xml:space="preserve">Se pueden evidenciar por medio de las grabaciones realizadas en la sesiones Guia Administracion del Riesgo por medio de la Plataforma WEBEX </t>
  </si>
  <si>
    <t xml:space="preserve">Durante el período comprendido entre 1 de octubre al 20 de diciembre de 2021 la Secretaría General tramitó las convocatorias del cronograma anual 2021, así:
1. Mención de Honor por la Defensa y Protección Animal (octubre)
2. Orden al Mérito Líder Comunero José Antonio Galán (Noviembre)
3. Orden al Mérito Diana Turbay Quintero, grado cruz de oro (Noviembre)
4. Orden al Mérito Empresarial (Noviembre)
5. Premio Julio González Gómez (Diciembre) 
</t>
  </si>
  <si>
    <t xml:space="preserve">Informes de las comisiones de evaluación con los nombres de los ganadores
Resoluciones de otorgamiento de las ordenes civiles al mérito, reconocimientos </t>
  </si>
  <si>
    <t>Se realizan tres servicios de habilitación a la innovación a equipos UAN de tres concejales y concejalas de la ciudad en el marco de la implementación de la Caja de Herramientas para la Transversalización del Enfoque de género. Por otro lado se realizó un servicio de acompañamiento a un funcionario dirigido por la Mesa Directiva para la creación e implementación de una metodología de innovación para la solución de retos en su área. En el último trismestre se realizó un servicio de habilitación al Comité Técnico de Innovación.</t>
  </si>
  <si>
    <t xml:space="preserve">Link informe avances habilitación a UAN en tema de género: https://docs.google.com/document/d/1gc6nng-kWZ-FGOo6YYNgHggBTNV4Ptei/edit?usp=sharing&amp;ouid=110820941423954766874&amp;rtpof=true&amp;sd=true
Link informe de avances acompañamiento funcionarios: https://docs.google.com/document/d/1IybiFDcJSCoCyn4-kliyfhw8p53ajkWj/edit?usp=sharing&amp;ouid=110820941423954766874&amp;rtpof=true&amp;sd=true
</t>
  </si>
  <si>
    <r>
      <rPr>
        <u/>
        <sz val="12"/>
        <rFont val="Arial"/>
        <family val="2"/>
      </rPr>
      <t>Comisión primera de Plan</t>
    </r>
    <r>
      <rPr>
        <sz val="12"/>
        <rFont val="Arial"/>
        <family val="2"/>
      </rPr>
      <t xml:space="preserve">: adicionalmente a la plataforma Demolab, La  Comisión Primera Permanente del Plan de Desarrolllo recibió y envio a los honorables Concejales las propuestas y sugerencias ciudadanas para el proyecto de Acuerdo POT.
</t>
    </r>
    <r>
      <rPr>
        <u/>
        <sz val="12"/>
        <rFont val="Arial"/>
        <family val="2"/>
      </rPr>
      <t>Demolab</t>
    </r>
    <r>
      <rPr>
        <sz val="12"/>
        <rFont val="Arial"/>
        <family val="2"/>
      </rPr>
      <t>: Se priorizaron 20 propuestas ciudadanas en el marco de la estrategia #LaRutaPOT a través de la plataforma del Demolab, estas propuestas fueron entregadas a las ylos concejales a través del informe de resultados de la estrategia.</t>
    </r>
  </si>
  <si>
    <r>
      <rPr>
        <u/>
        <sz val="12"/>
        <rFont val="Arial"/>
        <family val="2"/>
      </rPr>
      <t>Comisión Primera de Plan</t>
    </r>
    <r>
      <rPr>
        <sz val="12"/>
        <rFont val="Arial"/>
        <family val="2"/>
      </rPr>
      <t xml:space="preserve">: Con el propósito de escuchar a la ciudadanía sobre el Plan de Ordenamiento Territorial La Comisión del Plan realizo 4 sesiones en las localidades. Igualmente, durante de la discusión del proyecto de Acuerdo se convocó una sesión en el recinto del Concejo, el 8 de noviembre de 2021 para escuchar exclusivamente a la ciudadanía previamente inscrita e intervinieron 66 personas. La inscripción para la participación en las sesiones fuera del Concejo y para la sesión realizada en el recinto de la Corporación se habilitó un link la página web, adicionalmente lo podían hacer a través del correo de la Comisión del Plan.
</t>
    </r>
    <r>
      <rPr>
        <u/>
        <sz val="12"/>
        <rFont val="Arial"/>
        <family val="2"/>
      </rPr>
      <t>Demolab:</t>
    </r>
    <r>
      <rPr>
        <sz val="12"/>
        <rFont val="Arial"/>
        <family val="2"/>
      </rPr>
      <t xml:space="preserve"> El Demolab participó como apoyo en el cabildo abierto del POT. </t>
    </r>
  </si>
  <si>
    <t xml:space="preserve">Se realizó una jornada de capacitación en temas de innovación pública con funcionarios y funcionarias, además se realizaron dos jornadas en el marco de un taller para diagnóstico de Gestión del Conocimiento. </t>
  </si>
  <si>
    <t>Link de capacitación de innovación: https://drive.google.com/drive/folders/1hpE-e1rOyTp6dxxduUlCxIewOmqv_S9P?usp=sharing
Link de relatorias de jornadas de taller: https://docs.google.com/document/d/1olCLXoVCi3jtZleoiuv5uJWKMVSlSePS/edit?usp=sharing&amp;ouid=106262516124257332676&amp;rtpof=true&amp;sd=true
https://docs.google.com/document/d/1-gSpEY0x8Kyu5Lr3MjymzMkfuukLwEx6/edit?usp=sharing&amp;ouid=106262516124257332676&amp;rtpof=true&amp;sd=true</t>
  </si>
  <si>
    <t>En el semillero, se realizó una revisión de la literatura nacional e internacional, se realizó un mapeo de los principales centro de pensamiento similares a nivel insitutcional publico e universidades, se gestionaron 3 cartas para hacer visitas con centros de pensamiento y hacer entrevistas semiestructuradas, las cuales se dejaron proyectadas y con la carta de autorización de uso de la información y se agendaron citas con los aliados para los aportes pertinentes para la creación del centro de pensamiento</t>
  </si>
  <si>
    <t>Link de avances y acercamientos con universidades: https://drive.google.com/drive/folders/1qn3Feozw11cOJwMZSbaT7maoHkN_fNBi?usp=sharing</t>
  </si>
  <si>
    <t>Se realiza un diagnóstico sobre la participación evidenciada en las actividades del Demolab y se entrega como anexo a informe de empalme</t>
  </si>
  <si>
    <t xml:space="preserve"> Link del informe de participación: 
https://docs.google.com/document/d/1-CuNuYkhstzCf0zpZxeMhIVMDiH4SkcyUbVpGxy5uQc/edit</t>
  </si>
  <si>
    <t>Se realizan 3 metodologiás para la participación ciudadana en el marco de la ruta pot. Se co-crea metodoogía de pensamiento sistematico invenitvo con funcionario del área de control interno.  Adicionalmente se crea metodología de acompañamiento para el toolkit de tranversalización del enfoque de género:</t>
  </si>
  <si>
    <t>Informe metodológico Ruta Pot: https://drive.google.com/file/d/1eRx_SCLq1WltDG7F4tM_kIeLLetHSIlQ/view?usp=sharing
Informe metodología con funcionario: https://docs.google.com/document/d/1-rvYQ170_kG_9lmSheX5U_kZXMZCH0nY/edit?usp=sharing&amp;ouid=110820941423954766874&amp;rtpof=true&amp;sd=true
Metodología enfoque de género :https://docs.google.com/document/d/19UoQl-Das41YMX8oQ618-GuBwtrHdOc9/edit?usp=sharing&amp;ouid=110820941423954766874&amp;rtpof=true&amp;sd=true</t>
  </si>
  <si>
    <t>Se realizó la Asamblea ciudadana en el marco de la estrategia "LaRutaPOT</t>
  </si>
  <si>
    <t>Informe de la metodología: https://drive.google.com/file/d/1Ktq77a8BodmWD8fjhcnoED-2dPcOyOYj/view?usp=sharing
Informe de resultados:  https://drive.google.com/file/d/1eRx_SCLq1WltDG7F4tM_kIeLLetHSIlQ/view?usp=sharing</t>
  </si>
  <si>
    <t xml:space="preserve">No se recibió reporte de avance </t>
  </si>
  <si>
    <t xml:space="preserve">La información se encuentra en la Carpeta de Administrativa/Carrera Administrativa. </t>
  </si>
  <si>
    <t>Diagnóstico de necesidades de bienestar laboral se realiazó en el mes de septiembre y octubre con la participación 189 funcionarios, correspondiente al 30% de los funcionarios</t>
  </si>
  <si>
    <t xml:space="preserve">Los resultados se encuentran en el informe presentado por las pasantes universitarias que reposan en el Equipo de Bienestar </t>
  </si>
  <si>
    <t>En el segundo seguimiento al plan anticorrupción y de atención al ciudadano de la vigencia 2021, efectuado en el mes de agosto por parte de la Oficina de Control Interno se reporto un avance del PAAC 2021, del 62%, con base en el acopio de reportes efectuado por la Oficina Asesora de Planeación, para el segundo cuatrimestre de la vigencia</t>
  </si>
  <si>
    <t xml:space="preserve">No se recibió reporte, pero se informa que se espera la propuesta de modificación al modelo organizacional </t>
  </si>
  <si>
    <t>22 de diciembre de 2021</t>
  </si>
  <si>
    <t>Acta de sesión del Comité Institucional de Gestión y Desempeño, del 22 de diciembre de 2021.
Componentes ajustados:
Se modifica el reporte del segundo trimestre de 2021 de las siguientes actividades, con respecto a lo previamente publicado:
- 116) Actividades PIGA Uso del agua, pasando del 33,3% al 16,7% y  se modifica la descripción del avance y las evidencias
- 117) Actividades PIGA Uso de la energía, pasando del 25,26% al 26,32% y  se modifica la descripción del avance y las evidencias
- 118) Actividades PIGA Practicas sostenibles, pasando del 17,3% al 23,1% y  se modifica la descripción del avance y las evidencias
- 119) Actividades PIGA Consumo sostenible, se modifica la descripción del avance y las evidencias 
- 120) Actividades PIGA Gestión de residuos, pasando del 22,4% al 20,5% y  se modifica la descripción del avance y las evidencias
En consecuencia, se modifica el avance del período (II trimestre de 2021), pasando de 86,98% al 86,56%
De igual modo, como consecuencia de la modificación de las actividades señaladas, se modifica el Nivel de avance del plan acumulado durante el año, del segundo y tercer trimestre, con respecto a lo previamente publicado así:
- Modificación del avance acumulado de la vigencia 2021; en segundo trimestre pasando del 82,88% al 82,66%
- Modificación del avance acumulado de la vigencia 2021; en tercer trimestre pasando del 81,86% al 81,72%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</si>
</sst>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0.0"/>
  </numFmts>
  <fonts count="31"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b/>
      <sz val="14"/>
      <name val="Arial"/>
      <family val="2"/>
    </font>
    <font>
      <b/>
      <sz val="12"/>
      <color theme="1"/>
      <name val="Arial"/>
      <family val="2"/>
    </font>
    <font>
      <b/>
      <i/>
      <sz val="12"/>
      <color theme="1"/>
      <name val="Arial"/>
      <family val="2"/>
    </font>
    <font>
      <u/>
      <sz val="12"/>
      <name val="Arial"/>
      <family val="2"/>
    </font>
    <font>
      <b/>
      <u/>
      <sz val="12"/>
      <name val="Arial"/>
      <family val="2"/>
    </font>
    <font>
      <sz val="12"/>
      <color rgb="FF000000"/>
      <name val="Arial"/>
      <family val="2"/>
    </font>
    <font>
      <u/>
      <sz val="11"/>
      <color theme="10"/>
      <name val="Calibri"/>
      <family val="2"/>
      <scheme val="minor"/>
    </font>
    <font>
      <sz val="11"/>
      <color rgb="FF000000"/>
      <name val="Arial"/>
      <family val="2"/>
    </font>
    <font>
      <sz val="11"/>
      <color theme="1"/>
      <name val="Arial"/>
      <family val="2"/>
    </font>
    <font>
      <u/>
      <sz val="12"/>
      <color theme="1"/>
      <name val="Arial"/>
      <family val="2"/>
    </font>
    <font>
      <u/>
      <sz val="12"/>
      <color rgb="FF1155CC"/>
      <name val="Arial"/>
      <family val="2"/>
    </font>
    <font>
      <sz val="16"/>
      <color theme="1"/>
      <name val="Arial Narrow"/>
      <family val="2"/>
    </font>
    <font>
      <b/>
      <sz val="16"/>
      <name val="Arial"/>
      <family val="2"/>
    </font>
    <font>
      <sz val="12"/>
      <color theme="1"/>
      <name val="Calibri"/>
      <family val="2"/>
      <scheme val="minor"/>
    </font>
    <font>
      <b/>
      <sz val="20"/>
      <color rgb="FFFF0000"/>
      <name val="Arial"/>
      <family val="2"/>
    </font>
  </fonts>
  <fills count="6">
    <fill>
      <patternFill patternType="none"/>
    </fill>
    <fill>
      <patternFill patternType="gray125"/>
    </fill>
    <fill>
      <patternFill patternType="solid">
        <fgColor rgb="FFFFFF99"/>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right/>
      <top style="thin">
        <color rgb="FF000000"/>
      </top>
      <bottom style="thin">
        <color rgb="FF000000"/>
      </bottom>
      <diagonal/>
    </border>
    <border>
      <left/>
      <right/>
      <top style="thin">
        <color indexed="64"/>
      </top>
      <bottom/>
      <diagonal/>
    </border>
  </borders>
  <cellStyleXfs count="11">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4" fillId="0" borderId="0"/>
    <xf numFmtId="0" fontId="22" fillId="0" borderId="0" applyNumberFormat="0" applyFill="0" applyBorder="0" applyAlignment="0" applyProtection="0"/>
  </cellStyleXfs>
  <cellXfs count="298">
    <xf numFmtId="0" fontId="0" fillId="0" borderId="0" xfId="0"/>
    <xf numFmtId="0" fontId="5" fillId="0" borderId="0" xfId="1" applyFont="1" applyFill="1" applyAlignment="1" applyProtection="1">
      <alignment horizontal="center"/>
      <protection hidden="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9" fontId="5" fillId="0" borderId="1" xfId="1" applyNumberFormat="1" applyFont="1" applyFill="1" applyBorder="1" applyAlignment="1" applyProtection="1">
      <alignment horizontal="center" vertical="center" wrapText="1"/>
    </xf>
    <xf numFmtId="1" fontId="5" fillId="0" borderId="1" xfId="1"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1" fontId="7" fillId="0" borderId="1" xfId="1"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5" fontId="5" fillId="0"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5" fillId="0" borderId="4"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1" xfId="0" applyNumberFormat="1" applyFont="1" applyFill="1" applyBorder="1" applyAlignment="1">
      <alignment horizontal="center" vertical="center" wrapText="1" shrinkToFi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14" fillId="0" borderId="1" xfId="0" applyFont="1" applyFill="1" applyBorder="1" applyAlignment="1">
      <alignment horizontal="justify" vertical="center" wrapText="1"/>
    </xf>
    <xf numFmtId="1" fontId="5" fillId="0" borderId="5" xfId="1" applyNumberFormat="1" applyFont="1" applyFill="1" applyBorder="1" applyAlignment="1">
      <alignment horizontal="center" vertical="center" wrapText="1"/>
    </xf>
    <xf numFmtId="164" fontId="5" fillId="0" borderId="1" xfId="6" applyFont="1" applyFill="1" applyBorder="1" applyAlignment="1" applyProtection="1">
      <alignment vertical="center"/>
    </xf>
    <xf numFmtId="164"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9" fontId="5" fillId="0" borderId="1" xfId="3" applyFont="1" applyFill="1" applyBorder="1" applyAlignment="1">
      <alignment horizontal="center" vertical="center" wrapText="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center"/>
      <protection hidden="1"/>
    </xf>
    <xf numFmtId="9" fontId="5" fillId="0" borderId="5" xfId="3" applyNumberFormat="1" applyFont="1" applyFill="1" applyBorder="1" applyAlignment="1" applyProtection="1">
      <alignment horizontal="center" vertical="center"/>
      <protection hidden="1"/>
    </xf>
    <xf numFmtId="0" fontId="8" fillId="0" borderId="1" xfId="0" applyFont="1" applyFill="1" applyBorder="1" applyAlignment="1">
      <alignment horizontal="justify" vertical="center" wrapText="1"/>
    </xf>
    <xf numFmtId="0" fontId="8" fillId="0" borderId="5" xfId="0" applyFont="1" applyFill="1" applyBorder="1" applyAlignment="1">
      <alignment horizontal="center"/>
    </xf>
    <xf numFmtId="0" fontId="8" fillId="0" borderId="5" xfId="0" applyFont="1" applyFill="1" applyBorder="1"/>
    <xf numFmtId="0" fontId="8" fillId="0" borderId="24" xfId="0" applyFont="1" applyFill="1" applyBorder="1" applyAlignment="1">
      <alignment horizontal="center" vertical="center" wrapText="1"/>
    </xf>
    <xf numFmtId="49" fontId="5" fillId="0" borderId="1" xfId="1" applyNumberFormat="1" applyFont="1" applyFill="1" applyBorder="1" applyAlignment="1" applyProtection="1">
      <alignment horizontal="justify" vertical="center" wrapText="1"/>
      <protection locked="0"/>
    </xf>
    <xf numFmtId="165" fontId="5" fillId="0" borderId="5" xfId="3" applyNumberFormat="1" applyFont="1" applyFill="1" applyBorder="1" applyAlignment="1" applyProtection="1">
      <alignment horizontal="center" vertical="center"/>
      <protection hidden="1"/>
    </xf>
    <xf numFmtId="9" fontId="21" fillId="0" borderId="0" xfId="3" applyFont="1" applyFill="1" applyAlignment="1">
      <alignment horizontal="center" vertical="center"/>
    </xf>
    <xf numFmtId="9" fontId="5" fillId="0" borderId="1" xfId="1" applyNumberFormat="1" applyFont="1" applyFill="1" applyBorder="1" applyAlignment="1" applyProtection="1">
      <alignment horizontal="center" vertical="center"/>
      <protection hidden="1"/>
    </xf>
    <xf numFmtId="165" fontId="5" fillId="0" borderId="1" xfId="3" applyNumberFormat="1" applyFont="1" applyFill="1" applyBorder="1" applyAlignment="1" applyProtection="1">
      <alignment horizontal="center" vertical="center"/>
      <protection hidden="1"/>
    </xf>
    <xf numFmtId="10" fontId="5" fillId="0" borderId="1" xfId="1" applyNumberFormat="1" applyFont="1" applyFill="1" applyBorder="1" applyAlignment="1" applyProtection="1">
      <alignment horizontal="center" vertical="center"/>
      <protection hidden="1"/>
    </xf>
    <xf numFmtId="9" fontId="8" fillId="0" borderId="32"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9" fontId="5" fillId="0" borderId="2" xfId="1" applyNumberFormat="1" applyFont="1" applyFill="1" applyBorder="1" applyAlignment="1">
      <alignment horizontal="center" vertical="center" wrapText="1"/>
    </xf>
    <xf numFmtId="14" fontId="5" fillId="0" borderId="2" xfId="1" applyNumberFormat="1" applyFont="1" applyFill="1" applyBorder="1" applyAlignment="1">
      <alignment horizontal="center" vertical="center" wrapText="1"/>
    </xf>
    <xf numFmtId="9" fontId="5" fillId="0" borderId="1" xfId="3" applyFont="1" applyFill="1" applyBorder="1" applyAlignment="1" applyProtection="1">
      <alignment horizontal="center" vertical="center"/>
      <protection hidden="1"/>
    </xf>
    <xf numFmtId="0" fontId="5" fillId="0" borderId="1" xfId="1" applyFont="1" applyFill="1" applyBorder="1" applyAlignment="1" applyProtection="1">
      <alignment wrapText="1"/>
      <protection hidden="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0" xfId="1" applyFont="1" applyFill="1" applyProtection="1">
      <protection hidden="1"/>
    </xf>
    <xf numFmtId="0" fontId="5" fillId="0" borderId="1" xfId="1" applyFont="1" applyFill="1" applyBorder="1" applyProtection="1">
      <protection hidden="1"/>
    </xf>
    <xf numFmtId="0" fontId="5" fillId="0"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15" fillId="0" borderId="1" xfId="1" applyFont="1" applyFill="1" applyBorder="1" applyAlignment="1" applyProtection="1">
      <alignment horizontal="center"/>
      <protection hidden="1"/>
    </xf>
    <xf numFmtId="9" fontId="5" fillId="0" borderId="1" xfId="3" applyNumberFormat="1" applyFont="1" applyFill="1" applyBorder="1" applyAlignment="1" applyProtection="1">
      <alignment horizontal="center" vertical="center"/>
      <protection hidden="1"/>
    </xf>
    <xf numFmtId="0" fontId="8" fillId="0" borderId="1" xfId="0" applyFont="1" applyFill="1" applyBorder="1" applyAlignment="1">
      <alignment horizontal="center"/>
    </xf>
    <xf numFmtId="0" fontId="5" fillId="0" borderId="7" xfId="1" applyFont="1" applyFill="1" applyBorder="1" applyProtection="1">
      <protection hidden="1"/>
    </xf>
    <xf numFmtId="0" fontId="5" fillId="0" borderId="7"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justify" vertical="center" wrapText="1"/>
      <protection hidden="1"/>
    </xf>
    <xf numFmtId="0" fontId="8" fillId="0" borderId="1" xfId="0" applyFont="1" applyFill="1" applyBorder="1"/>
    <xf numFmtId="166" fontId="27" fillId="0" borderId="1" xfId="1" applyNumberFormat="1" applyFont="1" applyFill="1" applyBorder="1" applyAlignment="1" applyProtection="1">
      <alignment horizontal="justify" vertical="center" wrapText="1"/>
    </xf>
    <xf numFmtId="0" fontId="5" fillId="0" borderId="1" xfId="1" applyFont="1" applyFill="1" applyBorder="1" applyAlignment="1" applyProtection="1">
      <alignment vertical="center" wrapText="1"/>
      <protection hidden="1"/>
    </xf>
    <xf numFmtId="0" fontId="5" fillId="0" borderId="19" xfId="9" applyFont="1" applyFill="1" applyBorder="1" applyAlignment="1">
      <alignment horizontal="justify" vertical="center" wrapText="1"/>
    </xf>
    <xf numFmtId="0" fontId="5" fillId="0" borderId="5" xfId="10" applyFont="1" applyFill="1" applyBorder="1" applyAlignment="1" applyProtection="1">
      <alignment horizontal="justify" vertical="center" wrapText="1"/>
      <protection hidden="1"/>
    </xf>
    <xf numFmtId="0" fontId="5" fillId="0" borderId="1" xfId="1" applyFont="1" applyFill="1" applyBorder="1" applyAlignment="1" applyProtection="1">
      <alignment vertical="top" wrapText="1"/>
      <protection hidden="1"/>
    </xf>
    <xf numFmtId="0" fontId="8" fillId="0" borderId="5" xfId="0" applyFont="1" applyFill="1" applyBorder="1" applyAlignment="1">
      <alignment horizontal="justify" vertical="center" wrapText="1"/>
    </xf>
    <xf numFmtId="0" fontId="25" fillId="0" borderId="34" xfId="9" applyFont="1" applyFill="1" applyBorder="1" applyAlignment="1">
      <alignment horizontal="justify" vertical="center" wrapText="1"/>
    </xf>
    <xf numFmtId="0" fontId="8" fillId="0" borderId="19" xfId="9" applyFont="1" applyFill="1" applyBorder="1" applyAlignment="1">
      <alignment horizontal="justify" vertical="center" wrapText="1"/>
    </xf>
    <xf numFmtId="0" fontId="21" fillId="0" borderId="0" xfId="0" applyFont="1" applyFill="1" applyAlignment="1">
      <alignment horizontal="justify" vertical="center" wrapText="1"/>
    </xf>
    <xf numFmtId="0" fontId="5" fillId="0" borderId="1" xfId="1" quotePrefix="1" applyFont="1" applyFill="1" applyBorder="1" applyAlignment="1" applyProtection="1">
      <alignment vertical="center" wrapText="1"/>
      <protection hidden="1"/>
    </xf>
    <xf numFmtId="0" fontId="8" fillId="0" borderId="1" xfId="0" applyFont="1" applyFill="1" applyBorder="1" applyAlignment="1">
      <alignment vertical="top" wrapText="1"/>
    </xf>
    <xf numFmtId="0" fontId="0" fillId="0" borderId="1" xfId="0" applyFill="1" applyBorder="1" applyAlignment="1">
      <alignment vertical="top" wrapText="1"/>
    </xf>
    <xf numFmtId="0" fontId="23" fillId="0" borderId="1" xfId="0" applyFont="1" applyFill="1" applyBorder="1" applyAlignment="1">
      <alignment vertical="center" wrapText="1"/>
    </xf>
    <xf numFmtId="0" fontId="0" fillId="0" borderId="1" xfId="0" applyFill="1" applyBorder="1" applyAlignment="1">
      <alignment vertical="center"/>
    </xf>
    <xf numFmtId="0" fontId="5" fillId="0" borderId="1"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justify" vertical="center" wrapText="1"/>
    </xf>
    <xf numFmtId="0" fontId="5" fillId="0" borderId="7" xfId="1" applyNumberFormat="1" applyFont="1" applyFill="1" applyBorder="1" applyAlignment="1" applyProtection="1">
      <alignment horizontal="center" vertical="center" wrapText="1"/>
    </xf>
    <xf numFmtId="0" fontId="5" fillId="0" borderId="7" xfId="1" applyFont="1" applyFill="1" applyBorder="1" applyAlignment="1">
      <alignment horizontal="center" vertical="center" wrapText="1"/>
    </xf>
    <xf numFmtId="0" fontId="5" fillId="0" borderId="7" xfId="1" applyFont="1" applyFill="1" applyBorder="1" applyAlignment="1" applyProtection="1">
      <alignment horizontal="center" vertical="center"/>
      <protection hidden="1"/>
    </xf>
    <xf numFmtId="0" fontId="5" fillId="0" borderId="7"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protection hidden="1"/>
    </xf>
    <xf numFmtId="0" fontId="8" fillId="0" borderId="35" xfId="0" applyFont="1" applyFill="1" applyBorder="1" applyAlignment="1">
      <alignment horizontal="justify" vertical="center" wrapText="1"/>
    </xf>
    <xf numFmtId="0" fontId="5" fillId="0" borderId="1" xfId="1" applyFont="1" applyFill="1" applyBorder="1" applyAlignment="1" applyProtection="1">
      <alignment horizontal="justify" vertical="center"/>
      <protection hidden="1"/>
    </xf>
    <xf numFmtId="0" fontId="10" fillId="0" borderId="24" xfId="0" applyFont="1" applyFill="1" applyBorder="1" applyAlignment="1">
      <alignment horizontal="justify" vertical="center" wrapText="1"/>
    </xf>
    <xf numFmtId="0" fontId="4" fillId="0" borderId="1" xfId="1" applyFont="1" applyFill="1" applyBorder="1" applyAlignment="1" applyProtection="1">
      <alignment vertical="top" wrapText="1"/>
      <protection hidden="1"/>
    </xf>
    <xf numFmtId="0" fontId="5" fillId="0" borderId="1" xfId="1" applyFont="1" applyFill="1" applyBorder="1" applyAlignment="1" applyProtection="1">
      <alignment horizontal="left" vertical="center" wrapText="1"/>
      <protection hidden="1"/>
    </xf>
    <xf numFmtId="0" fontId="5" fillId="0" borderId="1" xfId="1" applyFont="1" applyFill="1" applyBorder="1" applyAlignment="1" applyProtection="1">
      <alignment horizontal="left" wrapText="1"/>
      <protection hidden="1"/>
    </xf>
    <xf numFmtId="9" fontId="5" fillId="0" borderId="1" xfId="1" applyNumberFormat="1" applyFont="1" applyFill="1" applyBorder="1" applyAlignment="1">
      <alignment horizontal="left" vertical="center" wrapText="1"/>
    </xf>
    <xf numFmtId="0" fontId="5" fillId="0" borderId="5" xfId="1" applyFont="1" applyFill="1" applyBorder="1" applyAlignment="1">
      <alignment horizontal="justify" vertical="center" wrapText="1"/>
    </xf>
    <xf numFmtId="0" fontId="5" fillId="0" borderId="0" xfId="1" applyFont="1" applyFill="1" applyAlignment="1" applyProtection="1">
      <alignment horizontal="justify" vertical="center" wrapText="1"/>
      <protection hidden="1"/>
    </xf>
    <xf numFmtId="0" fontId="5" fillId="0" borderId="34" xfId="9" applyFont="1" applyFill="1" applyBorder="1" applyAlignment="1">
      <alignment horizontal="justify" vertical="center" wrapText="1"/>
    </xf>
    <xf numFmtId="0" fontId="8" fillId="0" borderId="34" xfId="9"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5" fillId="0" borderId="5" xfId="1" applyFont="1" applyFill="1" applyBorder="1" applyAlignment="1" applyProtection="1">
      <alignment vertical="center" wrapText="1"/>
      <protection hidden="1"/>
    </xf>
    <xf numFmtId="0" fontId="10" fillId="0" borderId="36" xfId="0" applyFont="1" applyFill="1" applyBorder="1" applyAlignment="1">
      <alignment horizontal="justify" vertical="center" wrapText="1"/>
    </xf>
    <xf numFmtId="0" fontId="5" fillId="0" borderId="5" xfId="1" applyFont="1" applyFill="1" applyBorder="1" applyAlignment="1" applyProtection="1">
      <alignment horizontal="center" vertical="center" wrapText="1"/>
      <protection hidden="1"/>
    </xf>
    <xf numFmtId="166" fontId="27" fillId="0" borderId="5" xfId="1" applyNumberFormat="1" applyFont="1" applyFill="1" applyBorder="1" applyAlignment="1" applyProtection="1">
      <alignment horizontal="justify" vertical="center" wrapText="1"/>
    </xf>
    <xf numFmtId="0" fontId="5" fillId="0" borderId="0" xfId="1" applyFont="1" applyFill="1" applyBorder="1" applyProtection="1">
      <protection hidden="1"/>
    </xf>
    <xf numFmtId="0" fontId="5" fillId="0" borderId="0" xfId="1" applyFont="1" applyFill="1" applyBorder="1" applyAlignment="1" applyProtection="1">
      <alignment horizontal="center" vertical="center"/>
      <protection hidden="1"/>
    </xf>
    <xf numFmtId="0" fontId="5" fillId="0" borderId="1" xfId="1" applyFont="1" applyFill="1" applyBorder="1" applyAlignment="1" applyProtection="1">
      <alignment horizontal="left" vertical="top"/>
      <protection hidden="1"/>
    </xf>
    <xf numFmtId="0" fontId="5" fillId="0" borderId="0" xfId="1" applyFont="1" applyFill="1" applyBorder="1" applyAlignment="1" applyProtection="1">
      <alignment vertical="top"/>
      <protection hidden="1"/>
    </xf>
    <xf numFmtId="0" fontId="5" fillId="0" borderId="0" xfId="1" applyFont="1" applyFill="1" applyAlignment="1" applyProtection="1">
      <alignment vertical="top"/>
      <protection hidden="1"/>
    </xf>
    <xf numFmtId="0" fontId="5" fillId="0" borderId="1" xfId="1" applyFont="1" applyFill="1" applyBorder="1" applyAlignment="1" applyProtection="1">
      <alignment horizontal="left" vertical="top" wrapText="1"/>
      <protection hidden="1"/>
    </xf>
    <xf numFmtId="9" fontId="5" fillId="0" borderId="1" xfId="3"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left" vertical="top" wrapText="1"/>
    </xf>
    <xf numFmtId="49" fontId="5" fillId="0" borderId="1" xfId="1" applyNumberFormat="1" applyFont="1" applyFill="1" applyBorder="1" applyAlignment="1" applyProtection="1">
      <alignment horizontal="left" vertical="top" wrapText="1"/>
      <protection locked="0"/>
    </xf>
    <xf numFmtId="10" fontId="5" fillId="0" borderId="1" xfId="3" applyNumberFormat="1" applyFont="1" applyFill="1" applyBorder="1" applyAlignment="1" applyProtection="1">
      <alignment horizontal="center" vertical="center"/>
      <protection hidden="1"/>
    </xf>
    <xf numFmtId="0" fontId="8" fillId="0" borderId="4" xfId="0" applyFont="1" applyFill="1" applyBorder="1" applyAlignment="1">
      <alignment horizontal="left" vertical="top" wrapText="1"/>
    </xf>
    <xf numFmtId="0" fontId="29" fillId="0" borderId="0" xfId="0" applyFont="1" applyFill="1" applyAlignment="1">
      <alignment horizontal="left" vertical="top" wrapText="1"/>
    </xf>
    <xf numFmtId="0" fontId="5" fillId="0" borderId="1" xfId="1" applyFont="1" applyFill="1" applyBorder="1" applyAlignment="1">
      <alignment horizontal="left" vertical="top" wrapText="1"/>
    </xf>
    <xf numFmtId="165" fontId="5" fillId="0" borderId="1" xfId="3" applyNumberFormat="1" applyFont="1" applyFill="1" applyBorder="1" applyAlignment="1" applyProtection="1">
      <alignment horizontal="center" vertical="center" wrapText="1"/>
      <protection hidden="1"/>
    </xf>
    <xf numFmtId="10" fontId="5" fillId="0" borderId="1" xfId="1" applyNumberFormat="1" applyFont="1" applyFill="1" applyBorder="1" applyAlignment="1" applyProtection="1">
      <alignment horizontal="center" vertical="center" wrapText="1"/>
      <protection hidden="1"/>
    </xf>
    <xf numFmtId="1" fontId="5" fillId="0" borderId="0" xfId="1" applyNumberFormat="1" applyFont="1" applyFill="1" applyProtection="1">
      <protection hidden="1"/>
    </xf>
    <xf numFmtId="0" fontId="5" fillId="0" borderId="7"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2" borderId="1" xfId="1" applyFont="1" applyFill="1" applyBorder="1" applyAlignment="1" applyProtection="1">
      <alignment horizontal="center" vertical="center" wrapText="1"/>
    </xf>
    <xf numFmtId="0" fontId="5" fillId="0" borderId="26" xfId="0" applyFont="1" applyFill="1" applyBorder="1" applyAlignment="1">
      <alignment horizontal="center" vertical="center" wrapText="1"/>
    </xf>
    <xf numFmtId="0" fontId="6" fillId="4" borderId="1" xfId="0" applyFont="1" applyFill="1" applyBorder="1" applyAlignment="1">
      <alignment horizontal="center" vertical="center" wrapText="1"/>
    </xf>
    <xf numFmtId="165" fontId="6" fillId="0" borderId="1" xfId="1" applyNumberFormat="1" applyFont="1" applyFill="1" applyBorder="1" applyAlignment="1">
      <alignment horizontal="center" vertical="center"/>
    </xf>
    <xf numFmtId="10" fontId="6" fillId="0" borderId="1" xfId="1" applyNumberFormat="1" applyFont="1" applyFill="1" applyBorder="1" applyAlignment="1" applyProtection="1">
      <alignment horizontal="center" vertical="center"/>
      <protection hidden="1"/>
    </xf>
    <xf numFmtId="165" fontId="6" fillId="0" borderId="1" xfId="1" applyNumberFormat="1" applyFont="1" applyFill="1" applyBorder="1" applyAlignment="1" applyProtection="1">
      <alignment horizontal="center" vertical="center"/>
      <protection hidden="1"/>
    </xf>
    <xf numFmtId="0" fontId="5" fillId="0" borderId="0" xfId="1" applyFont="1" applyFill="1" applyBorder="1" applyAlignment="1" applyProtection="1">
      <alignment horizontal="justify" vertical="center" wrapText="1"/>
      <protection hidden="1"/>
    </xf>
    <xf numFmtId="9" fontId="5" fillId="0" borderId="1"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6" fillId="2"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protection hidden="1"/>
    </xf>
    <xf numFmtId="0" fontId="6" fillId="3" borderId="6" xfId="1" applyFont="1" applyFill="1" applyBorder="1" applyAlignment="1" applyProtection="1">
      <alignment horizontal="center" vertical="center" wrapText="1"/>
      <protection hidden="1"/>
    </xf>
    <xf numFmtId="0" fontId="6" fillId="3" borderId="7" xfId="1" applyFont="1" applyFill="1" applyBorder="1" applyAlignment="1" applyProtection="1">
      <alignment horizontal="center" vertical="center" wrapText="1"/>
      <protection hidden="1"/>
    </xf>
    <xf numFmtId="0" fontId="6" fillId="4" borderId="5" xfId="1" applyFont="1" applyFill="1" applyBorder="1" applyAlignment="1" applyProtection="1">
      <alignment horizontal="center" vertical="center" wrapText="1"/>
      <protection hidden="1"/>
    </xf>
    <xf numFmtId="0" fontId="6" fillId="4" borderId="6" xfId="1" applyFont="1" applyFill="1" applyBorder="1" applyAlignment="1" applyProtection="1">
      <alignment horizontal="center" vertical="center" wrapText="1"/>
      <protection hidden="1"/>
    </xf>
    <xf numFmtId="0" fontId="6" fillId="2" borderId="1" xfId="1" quotePrefix="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6" fillId="4" borderId="1" xfId="1"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vertical="center" wrapText="1"/>
    </xf>
    <xf numFmtId="0" fontId="15" fillId="0" borderId="0" xfId="1" applyFont="1" applyFill="1" applyProtection="1">
      <protection hidden="1"/>
    </xf>
    <xf numFmtId="0" fontId="15" fillId="0" borderId="0" xfId="1" applyFont="1" applyFill="1" applyAlignment="1" applyProtection="1">
      <alignment horizontal="center"/>
      <protection hidden="1"/>
    </xf>
    <xf numFmtId="0" fontId="6" fillId="0" borderId="0" xfId="1" applyFont="1" applyFill="1" applyAlignment="1" applyProtection="1">
      <alignment horizontal="center" vertical="center" wrapText="1"/>
      <protection hidden="1"/>
    </xf>
    <xf numFmtId="0" fontId="5" fillId="0" borderId="0" xfId="1" applyFont="1" applyFill="1" applyAlignment="1" applyProtection="1">
      <alignment horizontal="right" vertical="center" wrapText="1"/>
      <protection hidden="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wrapText="1"/>
    </xf>
    <xf numFmtId="0" fontId="15" fillId="0" borderId="1" xfId="1" applyFont="1" applyFill="1" applyBorder="1" applyProtection="1">
      <protection hidden="1"/>
    </xf>
    <xf numFmtId="0" fontId="5" fillId="0" borderId="1" xfId="1" applyFont="1" applyFill="1" applyBorder="1" applyAlignment="1" applyProtection="1">
      <alignment horizontal="left" vertical="center" wrapText="1"/>
    </xf>
    <xf numFmtId="0" fontId="0" fillId="0" borderId="1" xfId="0" applyFill="1" applyBorder="1" applyAlignment="1">
      <alignment horizontal="justify" vertical="center" wrapText="1"/>
    </xf>
    <xf numFmtId="0" fontId="5" fillId="0" borderId="20" xfId="0"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11" xfId="4"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49" fontId="8" fillId="0" borderId="1" xfId="1" applyNumberFormat="1" applyFont="1" applyFill="1" applyBorder="1" applyAlignment="1" applyProtection="1">
      <alignment horizontal="justify" vertical="center" wrapText="1"/>
      <protection locked="0"/>
    </xf>
    <xf numFmtId="0" fontId="30" fillId="0" borderId="0" xfId="1" applyFont="1" applyFill="1" applyAlignment="1" applyProtection="1">
      <alignment vertical="center"/>
      <protection hidden="1"/>
    </xf>
    <xf numFmtId="9" fontId="5" fillId="0" borderId="1" xfId="3" applyFont="1" applyFill="1" applyBorder="1" applyAlignment="1" applyProtection="1">
      <alignment horizontal="justify" vertical="center" wrapText="1"/>
      <protection hidden="1"/>
    </xf>
    <xf numFmtId="0" fontId="5" fillId="0" borderId="5" xfId="0" quotePrefix="1" applyFont="1" applyFill="1" applyBorder="1" applyAlignment="1">
      <alignment horizontal="justify" vertical="center" wrapText="1" shrinkToFit="1"/>
    </xf>
    <xf numFmtId="9" fontId="5" fillId="0" borderId="1" xfId="1" applyNumberFormat="1" applyFont="1" applyFill="1" applyBorder="1" applyAlignment="1">
      <alignment horizontal="justify" vertical="center" wrapText="1"/>
    </xf>
    <xf numFmtId="9" fontId="5" fillId="0" borderId="1" xfId="1" applyNumberFormat="1" applyFont="1" applyFill="1" applyBorder="1" applyAlignment="1">
      <alignment horizontal="justify" vertical="center"/>
    </xf>
    <xf numFmtId="9" fontId="5" fillId="0" borderId="5" xfId="1" applyNumberFormat="1" applyFont="1" applyFill="1" applyBorder="1" applyAlignment="1">
      <alignment horizontal="center" vertical="center" wrapText="1"/>
    </xf>
    <xf numFmtId="10" fontId="5" fillId="0" borderId="5" xfId="1" applyNumberFormat="1" applyFont="1" applyFill="1" applyBorder="1" applyAlignment="1">
      <alignment horizontal="center" vertical="center"/>
    </xf>
    <xf numFmtId="165" fontId="5" fillId="0" borderId="5" xfId="1"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9" fontId="8" fillId="0" borderId="33" xfId="0" applyNumberFormat="1" applyFont="1" applyFill="1" applyBorder="1" applyAlignment="1">
      <alignment horizontal="center" vertical="center"/>
    </xf>
    <xf numFmtId="9" fontId="5" fillId="0" borderId="31" xfId="1" applyNumberFormat="1"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165" fontId="28" fillId="0" borderId="1" xfId="1" applyNumberFormat="1" applyFont="1" applyFill="1" applyBorder="1" applyAlignment="1" applyProtection="1">
      <alignment horizontal="center"/>
      <protection hidden="1"/>
    </xf>
    <xf numFmtId="0" fontId="6" fillId="0" borderId="0" xfId="1" applyFont="1" applyFill="1" applyAlignment="1" applyProtection="1">
      <alignment vertical="center"/>
    </xf>
    <xf numFmtId="0" fontId="5" fillId="0" borderId="0" xfId="1" applyFont="1" applyFill="1" applyAlignment="1" applyProtection="1">
      <alignment horizontal="justify" vertical="center" wrapText="1"/>
    </xf>
    <xf numFmtId="0" fontId="6" fillId="0" borderId="1"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16" fillId="0" borderId="0" xfId="1" applyFont="1" applyFill="1" applyAlignment="1" applyProtection="1">
      <alignment horizontal="justify" vertical="center"/>
      <protection hidden="1"/>
    </xf>
    <xf numFmtId="0" fontId="8" fillId="0" borderId="1" xfId="0" applyFont="1" applyFill="1" applyBorder="1" applyAlignment="1">
      <alignment horizontal="justify" vertical="center" wrapText="1"/>
    </xf>
    <xf numFmtId="0" fontId="16" fillId="0" borderId="0" xfId="1" applyFont="1" applyFill="1" applyAlignment="1" applyProtection="1">
      <alignment horizontal="left" vertical="top" wrapText="1"/>
      <protection hidden="1"/>
    </xf>
    <xf numFmtId="0" fontId="5" fillId="0" borderId="0" xfId="1" applyFont="1" applyFill="1" applyAlignment="1" applyProtection="1">
      <alignment horizontal="justify" vertical="top"/>
      <protection hidden="1"/>
    </xf>
    <xf numFmtId="10" fontId="28" fillId="0" borderId="1" xfId="1" applyNumberFormat="1" applyFont="1" applyFill="1" applyBorder="1" applyAlignment="1" applyProtection="1">
      <alignment horizontal="center"/>
      <protection hidden="1"/>
    </xf>
    <xf numFmtId="0" fontId="5" fillId="0" borderId="1" xfId="1" applyFont="1" applyFill="1" applyBorder="1" applyAlignment="1" applyProtection="1">
      <alignment horizontal="center" vertical="center"/>
      <protection hidden="1"/>
    </xf>
    <xf numFmtId="9" fontId="5" fillId="0" borderId="7" xfId="1" applyNumberFormat="1"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7" fillId="5" borderId="1" xfId="0" applyFont="1" applyFill="1" applyBorder="1" applyAlignment="1">
      <alignment horizontal="center" vertical="center"/>
    </xf>
    <xf numFmtId="1" fontId="17" fillId="5" borderId="31" xfId="0" applyNumberFormat="1" applyFont="1" applyFill="1" applyBorder="1" applyAlignment="1">
      <alignment horizontal="center" vertical="center"/>
    </xf>
    <xf numFmtId="1" fontId="17" fillId="5" borderId="37" xfId="0" applyNumberFormat="1" applyFont="1" applyFill="1" applyBorder="1" applyAlignment="1">
      <alignment horizontal="center" vertical="center"/>
    </xf>
    <xf numFmtId="1" fontId="17" fillId="5" borderId="30" xfId="0" applyNumberFormat="1" applyFont="1" applyFill="1" applyBorder="1" applyAlignment="1">
      <alignment horizontal="center" vertical="center"/>
    </xf>
    <xf numFmtId="1" fontId="17" fillId="5" borderId="8" xfId="0" applyNumberFormat="1" applyFont="1" applyFill="1" applyBorder="1" applyAlignment="1">
      <alignment horizontal="center" vertical="center"/>
    </xf>
    <xf numFmtId="1" fontId="17" fillId="5" borderId="35" xfId="0" applyNumberFormat="1" applyFont="1" applyFill="1" applyBorder="1" applyAlignment="1">
      <alignment horizontal="center" vertical="center"/>
    </xf>
    <xf numFmtId="1" fontId="17" fillId="5" borderId="29" xfId="0" applyNumberFormat="1" applyFont="1" applyFill="1" applyBorder="1" applyAlignment="1">
      <alignment horizontal="center" vertical="center"/>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5" borderId="5" xfId="0" applyFont="1" applyFill="1" applyBorder="1" applyAlignment="1">
      <alignment horizontal="justify" vertical="center" wrapText="1"/>
    </xf>
    <xf numFmtId="0" fontId="17" fillId="5" borderId="1" xfId="0" applyFont="1" applyFill="1" applyBorder="1" applyAlignment="1">
      <alignment horizontal="justify" vertical="center" wrapText="1"/>
    </xf>
    <xf numFmtId="1" fontId="17" fillId="5" borderId="1" xfId="0" applyNumberFormat="1" applyFont="1" applyFill="1" applyBorder="1" applyAlignment="1">
      <alignment horizontal="center" vertical="center" wrapText="1"/>
    </xf>
  </cellXfs>
  <cellStyles count="11">
    <cellStyle name="Hipervínculo" xfId="10" builtinId="8"/>
    <cellStyle name="Millares [0] 2" xfId="6"/>
    <cellStyle name="Millares [0] 2 2" xfId="7"/>
    <cellStyle name="Millares [0] 3" xfId="8"/>
    <cellStyle name="Normal" xfId="0" builtinId="0"/>
    <cellStyle name="Normal 2" xfId="4"/>
    <cellStyle name="Normal 2 2" xfId="2"/>
    <cellStyle name="Normal 3" xfId="5"/>
    <cellStyle name="Normal 4" xfId="9"/>
    <cellStyle name="Normal_Libro1" xfId="1"/>
    <cellStyle name="Porcentaje" xfId="3" builtinId="5"/>
  </cellStyles>
  <dxfs count="0"/>
  <tableStyles count="0" defaultTableStyle="TableStyleMedium2" defaultPivotStyle="PivotStyleLight16"/>
  <colors>
    <mruColors>
      <color rgb="FFFFFF99"/>
      <color rgb="FFA7FFEE"/>
      <color rgb="FFFF0066"/>
      <color rgb="FFCD339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1113064</xdr:colOff>
      <xdr:row>0</xdr:row>
      <xdr:rowOff>135047</xdr:rowOff>
    </xdr:from>
    <xdr:to>
      <xdr:col>13</xdr:col>
      <xdr:colOff>17067</xdr:colOff>
      <xdr:row>0</xdr:row>
      <xdr:rowOff>1518546</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20194814" y="135047"/>
          <a:ext cx="1507503"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L5dGsLQSblXElr2PZPOp8afgwY_cJhtm?usp=sharing" TargetMode="External"/><Relationship Id="rId2" Type="http://schemas.openxmlformats.org/officeDocument/2006/relationships/hyperlink" Target="https://participa.demolab.com.co/eldialogoeslavia/consulta/6096d51b17603e8655bae540" TargetMode="External"/><Relationship Id="rId1" Type="http://schemas.openxmlformats.org/officeDocument/2006/relationships/hyperlink" Target="https://drive.google.com/drive/folders/15mYBdbM9YIqh-tg0C4GOtYoWy4PJqALU?usp=shar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ncejodebogota.gov.co/cbogota/site/artic/20201009/asocfile/20201009104835/seguimiento_2_oci_del_paac_vig_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57"/>
  <sheetViews>
    <sheetView showGridLines="0" tabSelected="1" topLeftCell="A4" zoomScale="60" zoomScaleNormal="60" zoomScaleSheetLayoutView="85" workbookViewId="0">
      <selection activeCell="A5" sqref="A5:A6"/>
    </sheetView>
  </sheetViews>
  <sheetFormatPr baseColWidth="10" defaultColWidth="11.42578125" defaultRowHeight="23.25" x14ac:dyDescent="0.35"/>
  <cols>
    <col min="1" max="5" width="39.42578125" style="114" customWidth="1"/>
    <col min="6" max="6" width="26.7109375" style="114" customWidth="1"/>
    <col min="7" max="7" width="21" style="114" customWidth="1"/>
    <col min="8" max="11" width="10.28515625" style="114" customWidth="1"/>
    <col min="12" max="12" width="18.7109375" style="114" customWidth="1"/>
    <col min="13" max="13" width="20.28515625" style="114" customWidth="1"/>
    <col min="14" max="14" width="22.7109375" style="1" customWidth="1"/>
    <col min="15" max="15" width="17.140625" style="114" customWidth="1"/>
    <col min="16" max="16" width="52" style="154" customWidth="1"/>
    <col min="17" max="17" width="25.7109375" style="2" customWidth="1"/>
    <col min="18" max="18" width="21.140625" style="2" customWidth="1"/>
    <col min="19" max="19" width="16.140625" style="2" customWidth="1"/>
    <col min="20" max="20" width="32.85546875" style="1" customWidth="1"/>
    <col min="21" max="21" width="29.140625" style="2" customWidth="1"/>
    <col min="22" max="22" width="17.42578125" style="2" customWidth="1"/>
    <col min="23" max="23" width="14.42578125" style="2" customWidth="1"/>
    <col min="24" max="24" width="0.140625" style="2" customWidth="1"/>
    <col min="25" max="25" width="6.85546875" style="2" customWidth="1"/>
    <col min="26" max="26" width="9.28515625" style="2" customWidth="1"/>
    <col min="27" max="27" width="11.28515625" style="2" customWidth="1"/>
    <col min="28" max="28" width="34.7109375" style="39" customWidth="1"/>
    <col min="29" max="29" width="15.85546875" style="114" customWidth="1"/>
    <col min="30" max="30" width="11.42578125" style="114" customWidth="1"/>
    <col min="31" max="31" width="68.140625" style="114" customWidth="1"/>
    <col min="32" max="32" width="75.42578125" style="236" customWidth="1"/>
    <col min="33" max="33" width="16.140625" style="237" customWidth="1"/>
    <col min="34" max="34" width="14.85546875" style="114" customWidth="1"/>
    <col min="35" max="35" width="11.7109375" style="114" customWidth="1"/>
    <col min="36" max="36" width="93.42578125" style="114" customWidth="1"/>
    <col min="37" max="37" width="76.5703125" style="154" customWidth="1"/>
    <col min="38" max="38" width="14.85546875" style="114" customWidth="1"/>
    <col min="39" max="40" width="15.140625" style="114" customWidth="1"/>
    <col min="41" max="41" width="90.42578125" style="166" customWidth="1"/>
    <col min="42" max="42" width="64.28515625" style="166" customWidth="1"/>
    <col min="43" max="43" width="14.85546875" style="2" customWidth="1"/>
    <col min="44" max="44" width="15" style="177" customWidth="1"/>
    <col min="45" max="45" width="15" style="114" customWidth="1"/>
    <col min="46" max="46" width="135.85546875" style="154" customWidth="1"/>
    <col min="47" max="47" width="61.5703125" style="154" customWidth="1"/>
    <col min="48" max="48" width="15" style="114" customWidth="1"/>
    <col min="49" max="49" width="50.42578125" style="114" customWidth="1"/>
    <col min="50" max="16384" width="11.42578125" style="114"/>
  </cols>
  <sheetData>
    <row r="1" spans="1:48" ht="126.75" customHeight="1" x14ac:dyDescent="0.35">
      <c r="P1" s="75"/>
      <c r="Q1" s="234"/>
      <c r="R1" s="235"/>
      <c r="S1" s="235"/>
      <c r="T1" s="235"/>
      <c r="U1" s="235"/>
      <c r="V1" s="235"/>
      <c r="W1" s="235"/>
      <c r="X1" s="235"/>
      <c r="Y1" s="235"/>
      <c r="Z1" s="235"/>
      <c r="AA1" s="235"/>
      <c r="AB1" s="235"/>
    </row>
    <row r="2" spans="1:48" ht="45.75" customHeight="1" x14ac:dyDescent="0.35">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row>
    <row r="3" spans="1:48" ht="55.5" customHeight="1" x14ac:dyDescent="0.35">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row>
    <row r="4" spans="1:48" ht="15.75" x14ac:dyDescent="0.2">
      <c r="A4" s="215" t="s">
        <v>2</v>
      </c>
      <c r="B4" s="216"/>
      <c r="C4" s="216"/>
      <c r="D4" s="216"/>
      <c r="E4" s="217"/>
      <c r="F4" s="218" t="s">
        <v>3</v>
      </c>
      <c r="G4" s="219"/>
      <c r="H4" s="219"/>
      <c r="I4" s="219"/>
      <c r="J4" s="219"/>
      <c r="K4" s="219"/>
      <c r="L4" s="213" t="s">
        <v>4</v>
      </c>
      <c r="M4" s="213"/>
      <c r="N4" s="213"/>
      <c r="O4" s="213"/>
      <c r="P4" s="213"/>
      <c r="Q4" s="213"/>
      <c r="R4" s="213"/>
      <c r="S4" s="213"/>
      <c r="T4" s="213"/>
      <c r="U4" s="213"/>
      <c r="V4" s="213"/>
      <c r="W4" s="213"/>
      <c r="X4" s="213"/>
      <c r="Y4" s="213"/>
      <c r="Z4" s="213"/>
      <c r="AA4" s="213"/>
      <c r="AB4" s="213"/>
      <c r="AC4" s="286" t="s">
        <v>5</v>
      </c>
      <c r="AD4" s="286"/>
      <c r="AE4" s="286"/>
      <c r="AF4" s="286"/>
      <c r="AG4" s="286"/>
      <c r="AH4" s="286" t="s">
        <v>6</v>
      </c>
      <c r="AI4" s="286"/>
      <c r="AJ4" s="286"/>
      <c r="AK4" s="286"/>
      <c r="AL4" s="286"/>
      <c r="AM4" s="286" t="s">
        <v>7</v>
      </c>
      <c r="AN4" s="286"/>
      <c r="AO4" s="286"/>
      <c r="AP4" s="286"/>
      <c r="AQ4" s="286"/>
      <c r="AR4" s="287" t="s">
        <v>1184</v>
      </c>
      <c r="AS4" s="288"/>
      <c r="AT4" s="288"/>
      <c r="AU4" s="288"/>
      <c r="AV4" s="289"/>
    </row>
    <row r="5" spans="1:48" ht="15.75" x14ac:dyDescent="0.2">
      <c r="A5" s="214" t="s">
        <v>8</v>
      </c>
      <c r="B5" s="214" t="s">
        <v>9</v>
      </c>
      <c r="C5" s="214" t="s">
        <v>10</v>
      </c>
      <c r="D5" s="214" t="s">
        <v>11</v>
      </c>
      <c r="E5" s="214" t="s">
        <v>12</v>
      </c>
      <c r="F5" s="223" t="s">
        <v>13</v>
      </c>
      <c r="G5" s="224" t="s">
        <v>14</v>
      </c>
      <c r="H5" s="224" t="s">
        <v>15</v>
      </c>
      <c r="I5" s="224"/>
      <c r="J5" s="224"/>
      <c r="K5" s="224"/>
      <c r="L5" s="221" t="s">
        <v>16</v>
      </c>
      <c r="M5" s="221" t="s">
        <v>17</v>
      </c>
      <c r="N5" s="221" t="s">
        <v>18</v>
      </c>
      <c r="O5" s="221" t="s">
        <v>19</v>
      </c>
      <c r="P5" s="284" t="s">
        <v>20</v>
      </c>
      <c r="Q5" s="284" t="s">
        <v>21</v>
      </c>
      <c r="R5" s="284" t="s">
        <v>22</v>
      </c>
      <c r="S5" s="284" t="s">
        <v>23</v>
      </c>
      <c r="T5" s="284" t="s">
        <v>24</v>
      </c>
      <c r="U5" s="220" t="s">
        <v>25</v>
      </c>
      <c r="V5" s="220"/>
      <c r="W5" s="220"/>
      <c r="X5" s="220" t="s">
        <v>15</v>
      </c>
      <c r="Y5" s="220"/>
      <c r="Z5" s="220"/>
      <c r="AA5" s="220"/>
      <c r="AB5" s="220"/>
      <c r="AC5" s="286"/>
      <c r="AD5" s="286"/>
      <c r="AE5" s="286"/>
      <c r="AF5" s="286"/>
      <c r="AG5" s="286"/>
      <c r="AH5" s="286"/>
      <c r="AI5" s="286"/>
      <c r="AJ5" s="286"/>
      <c r="AK5" s="286"/>
      <c r="AL5" s="286"/>
      <c r="AM5" s="286"/>
      <c r="AN5" s="286"/>
      <c r="AO5" s="286"/>
      <c r="AP5" s="286"/>
      <c r="AQ5" s="286"/>
      <c r="AR5" s="290"/>
      <c r="AS5" s="291"/>
      <c r="AT5" s="291"/>
      <c r="AU5" s="291"/>
      <c r="AV5" s="292"/>
    </row>
    <row r="6" spans="1:48" ht="51" customHeight="1" x14ac:dyDescent="0.2">
      <c r="A6" s="214"/>
      <c r="B6" s="214"/>
      <c r="C6" s="214"/>
      <c r="D6" s="214"/>
      <c r="E6" s="214"/>
      <c r="F6" s="223"/>
      <c r="G6" s="224"/>
      <c r="H6" s="191">
        <v>2020</v>
      </c>
      <c r="I6" s="191">
        <v>2021</v>
      </c>
      <c r="J6" s="191">
        <v>2022</v>
      </c>
      <c r="K6" s="191">
        <v>2023</v>
      </c>
      <c r="L6" s="221"/>
      <c r="M6" s="221"/>
      <c r="N6" s="221"/>
      <c r="O6" s="221"/>
      <c r="P6" s="284"/>
      <c r="Q6" s="284"/>
      <c r="R6" s="284"/>
      <c r="S6" s="284"/>
      <c r="T6" s="284"/>
      <c r="U6" s="285" t="s">
        <v>26</v>
      </c>
      <c r="V6" s="189" t="s">
        <v>27</v>
      </c>
      <c r="W6" s="189" t="s">
        <v>28</v>
      </c>
      <c r="X6" s="189" t="s">
        <v>29</v>
      </c>
      <c r="Y6" s="189" t="s">
        <v>30</v>
      </c>
      <c r="Z6" s="189" t="s">
        <v>31</v>
      </c>
      <c r="AA6" s="189" t="s">
        <v>32</v>
      </c>
      <c r="AB6" s="189" t="s">
        <v>33</v>
      </c>
      <c r="AC6" s="293" t="s">
        <v>34</v>
      </c>
      <c r="AD6" s="293" t="s">
        <v>35</v>
      </c>
      <c r="AE6" s="293" t="s">
        <v>36</v>
      </c>
      <c r="AF6" s="293" t="s">
        <v>37</v>
      </c>
      <c r="AG6" s="294" t="s">
        <v>38</v>
      </c>
      <c r="AH6" s="293" t="s">
        <v>34</v>
      </c>
      <c r="AI6" s="293" t="s">
        <v>35</v>
      </c>
      <c r="AJ6" s="293" t="s">
        <v>36</v>
      </c>
      <c r="AK6" s="295" t="s">
        <v>37</v>
      </c>
      <c r="AL6" s="294" t="s">
        <v>38</v>
      </c>
      <c r="AM6" s="293" t="s">
        <v>34</v>
      </c>
      <c r="AN6" s="293" t="s">
        <v>35</v>
      </c>
      <c r="AO6" s="293" t="s">
        <v>36</v>
      </c>
      <c r="AP6" s="296" t="s">
        <v>37</v>
      </c>
      <c r="AQ6" s="294" t="s">
        <v>38</v>
      </c>
      <c r="AR6" s="297" t="s">
        <v>34</v>
      </c>
      <c r="AS6" s="293" t="s">
        <v>35</v>
      </c>
      <c r="AT6" s="293" t="s">
        <v>36</v>
      </c>
      <c r="AU6" s="293" t="s">
        <v>37</v>
      </c>
      <c r="AV6" s="294" t="s">
        <v>38</v>
      </c>
    </row>
    <row r="7" spans="1:48" ht="142.5" customHeight="1" x14ac:dyDescent="0.2">
      <c r="A7" s="225" t="s">
        <v>39</v>
      </c>
      <c r="B7" s="225" t="s">
        <v>40</v>
      </c>
      <c r="C7" s="225" t="s">
        <v>41</v>
      </c>
      <c r="D7" s="222" t="s">
        <v>42</v>
      </c>
      <c r="E7" s="240" t="s">
        <v>43</v>
      </c>
      <c r="F7" s="201" t="s">
        <v>44</v>
      </c>
      <c r="G7" s="201">
        <v>6</v>
      </c>
      <c r="H7" s="199">
        <v>0.5</v>
      </c>
      <c r="I7" s="199">
        <v>1.5</v>
      </c>
      <c r="J7" s="199">
        <v>2</v>
      </c>
      <c r="K7" s="199">
        <v>2</v>
      </c>
      <c r="L7" s="111" t="s">
        <v>45</v>
      </c>
      <c r="M7" s="111" t="s">
        <v>46</v>
      </c>
      <c r="N7" s="116" t="s">
        <v>47</v>
      </c>
      <c r="O7" s="111">
        <v>1</v>
      </c>
      <c r="P7" s="117" t="s">
        <v>48</v>
      </c>
      <c r="Q7" s="111" t="s">
        <v>49</v>
      </c>
      <c r="R7" s="111" t="s">
        <v>50</v>
      </c>
      <c r="S7" s="112">
        <v>12</v>
      </c>
      <c r="T7" s="111" t="s">
        <v>51</v>
      </c>
      <c r="U7" s="111" t="s">
        <v>52</v>
      </c>
      <c r="V7" s="9" t="s">
        <v>53</v>
      </c>
      <c r="W7" s="112" t="s">
        <v>54</v>
      </c>
      <c r="X7" s="112">
        <v>3</v>
      </c>
      <c r="Y7" s="112">
        <v>3</v>
      </c>
      <c r="Z7" s="112">
        <v>3</v>
      </c>
      <c r="AA7" s="112">
        <v>3</v>
      </c>
      <c r="AB7" s="10" t="s">
        <v>55</v>
      </c>
      <c r="AC7" s="112">
        <v>3</v>
      </c>
      <c r="AD7" s="112">
        <v>3</v>
      </c>
      <c r="AE7" s="90" t="s">
        <v>56</v>
      </c>
      <c r="AF7" s="90" t="s">
        <v>57</v>
      </c>
      <c r="AG7" s="92">
        <f t="shared" ref="AG7:AG12" si="0">AD7/AC7</f>
        <v>1</v>
      </c>
      <c r="AH7" s="112">
        <v>3</v>
      </c>
      <c r="AI7" s="62">
        <v>3</v>
      </c>
      <c r="AJ7" s="126" t="s">
        <v>58</v>
      </c>
      <c r="AK7" s="128" t="s">
        <v>55</v>
      </c>
      <c r="AL7" s="119">
        <f t="shared" ref="AL7:AL12" si="1">AI7/AH7</f>
        <v>1</v>
      </c>
      <c r="AM7" s="112">
        <v>3</v>
      </c>
      <c r="AN7" s="62">
        <v>8</v>
      </c>
      <c r="AO7" s="167" t="s">
        <v>59</v>
      </c>
      <c r="AP7" s="167" t="s">
        <v>60</v>
      </c>
      <c r="AQ7" s="168">
        <v>1</v>
      </c>
      <c r="AR7" s="112">
        <v>3</v>
      </c>
      <c r="AS7" s="62">
        <v>14</v>
      </c>
      <c r="AT7" s="90" t="s">
        <v>1279</v>
      </c>
      <c r="AU7" s="90" t="s">
        <v>1280</v>
      </c>
      <c r="AV7" s="168">
        <v>1</v>
      </c>
    </row>
    <row r="8" spans="1:48" ht="278.25" customHeight="1" x14ac:dyDescent="0.2">
      <c r="A8" s="225"/>
      <c r="B8" s="225"/>
      <c r="C8" s="225"/>
      <c r="D8" s="208"/>
      <c r="E8" s="241"/>
      <c r="F8" s="202"/>
      <c r="G8" s="202"/>
      <c r="H8" s="197"/>
      <c r="I8" s="197"/>
      <c r="J8" s="197"/>
      <c r="K8" s="197"/>
      <c r="L8" s="111" t="s">
        <v>45</v>
      </c>
      <c r="M8" s="111" t="s">
        <v>46</v>
      </c>
      <c r="N8" s="116" t="s">
        <v>47</v>
      </c>
      <c r="O8" s="111">
        <f>O7+1</f>
        <v>2</v>
      </c>
      <c r="P8" s="117" t="s">
        <v>61</v>
      </c>
      <c r="Q8" s="111" t="s">
        <v>62</v>
      </c>
      <c r="R8" s="111" t="s">
        <v>63</v>
      </c>
      <c r="S8" s="113">
        <v>1</v>
      </c>
      <c r="T8" s="111" t="s">
        <v>64</v>
      </c>
      <c r="U8" s="30" t="s">
        <v>65</v>
      </c>
      <c r="V8" s="112" t="s">
        <v>66</v>
      </c>
      <c r="W8" s="112" t="s">
        <v>54</v>
      </c>
      <c r="X8" s="113">
        <v>1</v>
      </c>
      <c r="Y8" s="113">
        <v>1</v>
      </c>
      <c r="Z8" s="113">
        <v>1</v>
      </c>
      <c r="AA8" s="113">
        <v>1</v>
      </c>
      <c r="AB8" s="10" t="s">
        <v>67</v>
      </c>
      <c r="AC8" s="113">
        <v>1</v>
      </c>
      <c r="AD8" s="113">
        <v>1</v>
      </c>
      <c r="AE8" s="90" t="s">
        <v>68</v>
      </c>
      <c r="AF8" s="90" t="s">
        <v>69</v>
      </c>
      <c r="AG8" s="92">
        <f t="shared" si="0"/>
        <v>1</v>
      </c>
      <c r="AH8" s="113">
        <v>1</v>
      </c>
      <c r="AI8" s="113">
        <v>1</v>
      </c>
      <c r="AJ8" s="129" t="s">
        <v>70</v>
      </c>
      <c r="AK8" s="130" t="s">
        <v>71</v>
      </c>
      <c r="AL8" s="119">
        <f t="shared" si="1"/>
        <v>1</v>
      </c>
      <c r="AM8" s="113">
        <v>1</v>
      </c>
      <c r="AN8" s="100">
        <v>1</v>
      </c>
      <c r="AO8" s="167" t="s">
        <v>72</v>
      </c>
      <c r="AP8" s="167" t="s">
        <v>73</v>
      </c>
      <c r="AQ8" s="168">
        <f>+AN8/AM8</f>
        <v>1</v>
      </c>
      <c r="AR8" s="113">
        <v>1</v>
      </c>
      <c r="AS8" s="100">
        <v>1</v>
      </c>
      <c r="AT8" s="90" t="s">
        <v>1316</v>
      </c>
      <c r="AU8" s="90" t="s">
        <v>1317</v>
      </c>
      <c r="AV8" s="168">
        <f>+AS8/AR8</f>
        <v>1</v>
      </c>
    </row>
    <row r="9" spans="1:48" ht="150" x14ac:dyDescent="0.2">
      <c r="A9" s="225"/>
      <c r="B9" s="225"/>
      <c r="C9" s="225"/>
      <c r="D9" s="208"/>
      <c r="E9" s="241"/>
      <c r="F9" s="202"/>
      <c r="G9" s="202"/>
      <c r="H9" s="197"/>
      <c r="I9" s="197"/>
      <c r="J9" s="197"/>
      <c r="K9" s="197"/>
      <c r="L9" s="116" t="s">
        <v>45</v>
      </c>
      <c r="M9" s="116" t="s">
        <v>46</v>
      </c>
      <c r="N9" s="116" t="s">
        <v>47</v>
      </c>
      <c r="O9" s="111">
        <f>O8+1</f>
        <v>3</v>
      </c>
      <c r="P9" s="117" t="s">
        <v>74</v>
      </c>
      <c r="Q9" s="111" t="s">
        <v>75</v>
      </c>
      <c r="R9" s="111" t="s">
        <v>76</v>
      </c>
      <c r="S9" s="43">
        <v>2</v>
      </c>
      <c r="T9" s="111" t="s">
        <v>77</v>
      </c>
      <c r="U9" s="111" t="s">
        <v>78</v>
      </c>
      <c r="V9" s="9" t="s">
        <v>53</v>
      </c>
      <c r="W9" s="112" t="s">
        <v>54</v>
      </c>
      <c r="X9" s="112">
        <v>1</v>
      </c>
      <c r="Y9" s="112"/>
      <c r="Z9" s="112">
        <v>1</v>
      </c>
      <c r="AA9" s="112"/>
      <c r="AB9" s="10" t="s">
        <v>79</v>
      </c>
      <c r="AC9" s="112">
        <v>1</v>
      </c>
      <c r="AD9" s="62">
        <v>0</v>
      </c>
      <c r="AE9" s="90" t="s">
        <v>80</v>
      </c>
      <c r="AF9" s="93"/>
      <c r="AG9" s="92">
        <f t="shared" si="0"/>
        <v>0</v>
      </c>
      <c r="AH9" s="112"/>
      <c r="AI9" s="115"/>
      <c r="AJ9" s="115"/>
      <c r="AK9" s="123"/>
      <c r="AL9" s="115"/>
      <c r="AM9" s="112">
        <v>1</v>
      </c>
      <c r="AN9" s="62">
        <v>0</v>
      </c>
      <c r="AO9" s="167" t="s">
        <v>81</v>
      </c>
      <c r="AP9" s="164" t="s">
        <v>82</v>
      </c>
      <c r="AQ9" s="168">
        <f>+AN9/AM9</f>
        <v>0</v>
      </c>
      <c r="AR9" s="115"/>
      <c r="AS9" s="115"/>
      <c r="AT9" s="90"/>
      <c r="AU9" s="90"/>
      <c r="AV9" s="115"/>
    </row>
    <row r="10" spans="1:48" ht="195" x14ac:dyDescent="0.2">
      <c r="A10" s="225"/>
      <c r="B10" s="225"/>
      <c r="C10" s="225"/>
      <c r="D10" s="208"/>
      <c r="E10" s="241"/>
      <c r="F10" s="202"/>
      <c r="G10" s="202"/>
      <c r="H10" s="197"/>
      <c r="I10" s="197"/>
      <c r="J10" s="197"/>
      <c r="K10" s="197"/>
      <c r="L10" s="116" t="s">
        <v>45</v>
      </c>
      <c r="M10" s="116" t="s">
        <v>46</v>
      </c>
      <c r="N10" s="116" t="s">
        <v>47</v>
      </c>
      <c r="O10" s="111">
        <f t="shared" ref="O10:O72" si="2">O9+1</f>
        <v>4</v>
      </c>
      <c r="P10" s="117" t="s">
        <v>83</v>
      </c>
      <c r="Q10" s="111" t="s">
        <v>84</v>
      </c>
      <c r="R10" s="111" t="s">
        <v>76</v>
      </c>
      <c r="S10" s="43">
        <v>4</v>
      </c>
      <c r="T10" s="111" t="s">
        <v>85</v>
      </c>
      <c r="U10" s="111" t="s">
        <v>86</v>
      </c>
      <c r="V10" s="9" t="s">
        <v>53</v>
      </c>
      <c r="W10" s="112" t="s">
        <v>54</v>
      </c>
      <c r="X10" s="112">
        <v>1</v>
      </c>
      <c r="Y10" s="112">
        <v>1</v>
      </c>
      <c r="Z10" s="112">
        <v>1</v>
      </c>
      <c r="AA10" s="112">
        <v>1</v>
      </c>
      <c r="AB10" s="10" t="s">
        <v>87</v>
      </c>
      <c r="AC10" s="112">
        <v>1</v>
      </c>
      <c r="AD10" s="62">
        <v>0</v>
      </c>
      <c r="AE10" s="90" t="s">
        <v>88</v>
      </c>
      <c r="AF10" s="93"/>
      <c r="AG10" s="92">
        <f t="shared" si="0"/>
        <v>0</v>
      </c>
      <c r="AH10" s="112">
        <v>1</v>
      </c>
      <c r="AI10" s="112">
        <v>1</v>
      </c>
      <c r="AJ10" s="127" t="s">
        <v>89</v>
      </c>
      <c r="AK10" s="131" t="s">
        <v>90</v>
      </c>
      <c r="AL10" s="119">
        <f t="shared" si="1"/>
        <v>1</v>
      </c>
      <c r="AM10" s="112">
        <v>1</v>
      </c>
      <c r="AN10" s="112">
        <v>1</v>
      </c>
      <c r="AO10" s="167" t="s">
        <v>91</v>
      </c>
      <c r="AP10" s="167" t="s">
        <v>92</v>
      </c>
      <c r="AQ10" s="168">
        <f>+AN10/AM10</f>
        <v>1</v>
      </c>
      <c r="AR10" s="112">
        <v>1</v>
      </c>
      <c r="AS10" s="62">
        <v>3</v>
      </c>
      <c r="AT10" s="90" t="s">
        <v>1356</v>
      </c>
      <c r="AU10" s="90" t="s">
        <v>1357</v>
      </c>
      <c r="AV10" s="168">
        <v>1</v>
      </c>
    </row>
    <row r="11" spans="1:48" ht="409.6" customHeight="1" x14ac:dyDescent="0.2">
      <c r="A11" s="225"/>
      <c r="B11" s="225"/>
      <c r="C11" s="225"/>
      <c r="D11" s="208"/>
      <c r="E11" s="241"/>
      <c r="F11" s="202"/>
      <c r="G11" s="202"/>
      <c r="H11" s="197"/>
      <c r="I11" s="197"/>
      <c r="J11" s="197"/>
      <c r="K11" s="197"/>
      <c r="L11" s="111" t="s">
        <v>45</v>
      </c>
      <c r="M11" s="111" t="s">
        <v>46</v>
      </c>
      <c r="N11" s="111" t="s">
        <v>47</v>
      </c>
      <c r="O11" s="111">
        <f t="shared" si="2"/>
        <v>5</v>
      </c>
      <c r="P11" s="117" t="s">
        <v>93</v>
      </c>
      <c r="Q11" s="111" t="s">
        <v>49</v>
      </c>
      <c r="R11" s="111" t="s">
        <v>76</v>
      </c>
      <c r="S11" s="44">
        <v>2</v>
      </c>
      <c r="T11" s="111" t="s">
        <v>94</v>
      </c>
      <c r="U11" s="30" t="s">
        <v>95</v>
      </c>
      <c r="V11" s="9" t="s">
        <v>53</v>
      </c>
      <c r="W11" s="112" t="s">
        <v>54</v>
      </c>
      <c r="X11" s="44">
        <v>1</v>
      </c>
      <c r="Y11" s="44"/>
      <c r="Z11" s="44">
        <v>1</v>
      </c>
      <c r="AA11" s="45"/>
      <c r="AB11" s="10" t="s">
        <v>96</v>
      </c>
      <c r="AC11" s="44">
        <v>1</v>
      </c>
      <c r="AD11" s="62">
        <v>0</v>
      </c>
      <c r="AE11" s="90" t="s">
        <v>88</v>
      </c>
      <c r="AF11" s="93"/>
      <c r="AG11" s="92">
        <f t="shared" si="0"/>
        <v>0</v>
      </c>
      <c r="AH11" s="44"/>
      <c r="AI11" s="115"/>
      <c r="AJ11" s="127" t="s">
        <v>97</v>
      </c>
      <c r="AK11" s="155" t="s">
        <v>98</v>
      </c>
      <c r="AL11" s="115"/>
      <c r="AM11" s="44">
        <v>1</v>
      </c>
      <c r="AN11" s="62">
        <v>0</v>
      </c>
      <c r="AO11" s="167" t="s">
        <v>81</v>
      </c>
      <c r="AP11" s="164" t="s">
        <v>82</v>
      </c>
      <c r="AQ11" s="168">
        <f>+AN11/AM11</f>
        <v>0</v>
      </c>
      <c r="AR11" s="115"/>
      <c r="AS11" s="115"/>
      <c r="AT11" s="90" t="s">
        <v>1318</v>
      </c>
      <c r="AU11" s="90" t="s">
        <v>1299</v>
      </c>
      <c r="AV11" s="115"/>
    </row>
    <row r="12" spans="1:48" ht="270" x14ac:dyDescent="0.2">
      <c r="A12" s="225"/>
      <c r="B12" s="225"/>
      <c r="C12" s="225"/>
      <c r="D12" s="188" t="s">
        <v>99</v>
      </c>
      <c r="E12" s="188" t="s">
        <v>100</v>
      </c>
      <c r="F12" s="29" t="s">
        <v>101</v>
      </c>
      <c r="G12" s="181">
        <v>1</v>
      </c>
      <c r="H12" s="182" t="s">
        <v>102</v>
      </c>
      <c r="I12" s="182" t="s">
        <v>102</v>
      </c>
      <c r="J12" s="182" t="s">
        <v>102</v>
      </c>
      <c r="K12" s="182" t="s">
        <v>102</v>
      </c>
      <c r="L12" s="116" t="s">
        <v>45</v>
      </c>
      <c r="M12" s="116" t="s">
        <v>46</v>
      </c>
      <c r="N12" s="116" t="s">
        <v>47</v>
      </c>
      <c r="O12" s="111">
        <f t="shared" si="2"/>
        <v>6</v>
      </c>
      <c r="P12" s="117" t="s">
        <v>103</v>
      </c>
      <c r="Q12" s="111" t="s">
        <v>104</v>
      </c>
      <c r="R12" s="111" t="s">
        <v>76</v>
      </c>
      <c r="S12" s="43">
        <v>5</v>
      </c>
      <c r="T12" s="111" t="s">
        <v>105</v>
      </c>
      <c r="U12" s="111" t="s">
        <v>106</v>
      </c>
      <c r="V12" s="9" t="s">
        <v>53</v>
      </c>
      <c r="W12" s="112" t="s">
        <v>54</v>
      </c>
      <c r="X12" s="112">
        <v>1</v>
      </c>
      <c r="Y12" s="112">
        <v>1</v>
      </c>
      <c r="Z12" s="112">
        <v>1</v>
      </c>
      <c r="AA12" s="112">
        <v>2</v>
      </c>
      <c r="AB12" s="10" t="s">
        <v>107</v>
      </c>
      <c r="AC12" s="112">
        <v>1</v>
      </c>
      <c r="AD12" s="62">
        <v>0</v>
      </c>
      <c r="AE12" s="90" t="s">
        <v>108</v>
      </c>
      <c r="AF12" s="93"/>
      <c r="AG12" s="92">
        <f t="shared" si="0"/>
        <v>0</v>
      </c>
      <c r="AH12" s="112">
        <v>1</v>
      </c>
      <c r="AI12" s="112">
        <v>1</v>
      </c>
      <c r="AJ12" s="127" t="s">
        <v>109</v>
      </c>
      <c r="AK12" s="131" t="s">
        <v>110</v>
      </c>
      <c r="AL12" s="119">
        <f t="shared" si="1"/>
        <v>1</v>
      </c>
      <c r="AM12" s="112">
        <v>1</v>
      </c>
      <c r="AN12" s="112">
        <v>1</v>
      </c>
      <c r="AO12" s="167" t="s">
        <v>111</v>
      </c>
      <c r="AP12" s="164" t="s">
        <v>112</v>
      </c>
      <c r="AQ12" s="168">
        <f>+AN12/AM12</f>
        <v>1</v>
      </c>
      <c r="AR12" s="112">
        <v>2</v>
      </c>
      <c r="AS12" s="112">
        <v>20</v>
      </c>
      <c r="AT12" s="90" t="s">
        <v>1358</v>
      </c>
      <c r="AU12" s="90" t="s">
        <v>1300</v>
      </c>
      <c r="AV12" s="168">
        <v>1</v>
      </c>
    </row>
    <row r="13" spans="1:48" ht="346.5" customHeight="1" x14ac:dyDescent="0.2">
      <c r="A13" s="225"/>
      <c r="B13" s="225"/>
      <c r="C13" s="225"/>
      <c r="D13" s="207" t="s">
        <v>113</v>
      </c>
      <c r="E13" s="242" t="s">
        <v>100</v>
      </c>
      <c r="F13" s="201" t="s">
        <v>114</v>
      </c>
      <c r="G13" s="201">
        <v>3</v>
      </c>
      <c r="H13" s="199"/>
      <c r="I13" s="199">
        <v>1</v>
      </c>
      <c r="J13" s="199">
        <v>1</v>
      </c>
      <c r="K13" s="199">
        <v>1</v>
      </c>
      <c r="L13" s="116" t="s">
        <v>45</v>
      </c>
      <c r="M13" s="116" t="s">
        <v>46</v>
      </c>
      <c r="N13" s="116" t="s">
        <v>47</v>
      </c>
      <c r="O13" s="111">
        <f t="shared" si="2"/>
        <v>7</v>
      </c>
      <c r="P13" s="117" t="s">
        <v>115</v>
      </c>
      <c r="Q13" s="188" t="s">
        <v>116</v>
      </c>
      <c r="R13" s="13" t="s">
        <v>63</v>
      </c>
      <c r="S13" s="13" t="s">
        <v>117</v>
      </c>
      <c r="T13" s="47" t="s">
        <v>118</v>
      </c>
      <c r="U13" s="9" t="s">
        <v>114</v>
      </c>
      <c r="V13" s="9" t="s">
        <v>53</v>
      </c>
      <c r="W13" s="112" t="s">
        <v>54</v>
      </c>
      <c r="X13" s="112"/>
      <c r="Y13" s="112"/>
      <c r="Z13" s="112"/>
      <c r="AA13" s="17">
        <v>1</v>
      </c>
      <c r="AB13" s="10" t="s">
        <v>118</v>
      </c>
      <c r="AC13" s="112"/>
      <c r="AD13" s="62"/>
      <c r="AE13" s="90"/>
      <c r="AF13" s="93"/>
      <c r="AG13" s="94"/>
      <c r="AH13" s="112"/>
      <c r="AI13" s="115"/>
      <c r="AJ13" s="110"/>
      <c r="AK13" s="130"/>
      <c r="AL13" s="115"/>
      <c r="AM13" s="112"/>
      <c r="AN13" s="115"/>
      <c r="AO13" s="164"/>
      <c r="AP13" s="164"/>
      <c r="AQ13" s="62"/>
      <c r="AR13" s="112">
        <v>1</v>
      </c>
      <c r="AS13" s="62">
        <v>3</v>
      </c>
      <c r="AT13" s="90" t="s">
        <v>1319</v>
      </c>
      <c r="AU13" s="90" t="s">
        <v>1281</v>
      </c>
      <c r="AV13" s="168">
        <v>1</v>
      </c>
    </row>
    <row r="14" spans="1:48" ht="376.5" customHeight="1" x14ac:dyDescent="0.2">
      <c r="A14" s="225"/>
      <c r="B14" s="225"/>
      <c r="C14" s="225"/>
      <c r="D14" s="209"/>
      <c r="E14" s="243"/>
      <c r="F14" s="203"/>
      <c r="G14" s="203"/>
      <c r="H14" s="204"/>
      <c r="I14" s="204"/>
      <c r="J14" s="204"/>
      <c r="K14" s="204"/>
      <c r="L14" s="116" t="s">
        <v>45</v>
      </c>
      <c r="M14" s="116" t="s">
        <v>46</v>
      </c>
      <c r="N14" s="116" t="s">
        <v>47</v>
      </c>
      <c r="O14" s="111">
        <f t="shared" si="2"/>
        <v>8</v>
      </c>
      <c r="P14" s="117" t="s">
        <v>119</v>
      </c>
      <c r="Q14" s="9" t="s">
        <v>120</v>
      </c>
      <c r="R14" s="9" t="s">
        <v>63</v>
      </c>
      <c r="S14" s="9" t="s">
        <v>117</v>
      </c>
      <c r="T14" s="47" t="s">
        <v>118</v>
      </c>
      <c r="U14" s="9" t="s">
        <v>114</v>
      </c>
      <c r="V14" s="9" t="s">
        <v>53</v>
      </c>
      <c r="W14" s="112" t="s">
        <v>54</v>
      </c>
      <c r="X14" s="112"/>
      <c r="Y14" s="112"/>
      <c r="Z14" s="112"/>
      <c r="AA14" s="17">
        <v>1</v>
      </c>
      <c r="AB14" s="10" t="s">
        <v>121</v>
      </c>
      <c r="AC14" s="112"/>
      <c r="AD14" s="62"/>
      <c r="AE14" s="90"/>
      <c r="AF14" s="93"/>
      <c r="AG14" s="94"/>
      <c r="AH14" s="112"/>
      <c r="AI14" s="115"/>
      <c r="AJ14" s="110" t="s">
        <v>122</v>
      </c>
      <c r="AK14" s="130" t="s">
        <v>123</v>
      </c>
      <c r="AL14" s="115"/>
      <c r="AM14" s="112"/>
      <c r="AN14" s="115"/>
      <c r="AO14" s="164"/>
      <c r="AP14" s="164"/>
      <c r="AQ14" s="62"/>
      <c r="AR14" s="61">
        <v>1</v>
      </c>
      <c r="AS14" s="62">
        <v>13</v>
      </c>
      <c r="AT14" s="90" t="s">
        <v>1320</v>
      </c>
      <c r="AU14" s="90" t="s">
        <v>1301</v>
      </c>
      <c r="AV14" s="168">
        <v>1</v>
      </c>
    </row>
    <row r="15" spans="1:48" ht="135" x14ac:dyDescent="0.2">
      <c r="A15" s="225"/>
      <c r="B15" s="225"/>
      <c r="C15" s="225"/>
      <c r="D15" s="207" t="s">
        <v>124</v>
      </c>
      <c r="E15" s="242" t="s">
        <v>100</v>
      </c>
      <c r="F15" s="201" t="s">
        <v>125</v>
      </c>
      <c r="G15" s="201">
        <v>3</v>
      </c>
      <c r="H15" s="201">
        <v>0.25</v>
      </c>
      <c r="I15" s="199">
        <v>0.75</v>
      </c>
      <c r="J15" s="199">
        <v>1</v>
      </c>
      <c r="K15" s="199">
        <v>1</v>
      </c>
      <c r="L15" s="111" t="s">
        <v>45</v>
      </c>
      <c r="M15" s="111" t="s">
        <v>46</v>
      </c>
      <c r="N15" s="111" t="s">
        <v>47</v>
      </c>
      <c r="O15" s="111">
        <f t="shared" si="2"/>
        <v>9</v>
      </c>
      <c r="P15" s="10" t="s">
        <v>126</v>
      </c>
      <c r="Q15" s="111" t="s">
        <v>62</v>
      </c>
      <c r="R15" s="111" t="s">
        <v>127</v>
      </c>
      <c r="S15" s="112">
        <v>2</v>
      </c>
      <c r="T15" s="111" t="s">
        <v>128</v>
      </c>
      <c r="U15" s="111" t="s">
        <v>129</v>
      </c>
      <c r="V15" s="9" t="s">
        <v>53</v>
      </c>
      <c r="W15" s="112" t="s">
        <v>54</v>
      </c>
      <c r="X15" s="112"/>
      <c r="Y15" s="112">
        <v>1</v>
      </c>
      <c r="Z15" s="112">
        <v>1</v>
      </c>
      <c r="AA15" s="112"/>
      <c r="AB15" s="10" t="s">
        <v>130</v>
      </c>
      <c r="AC15" s="112"/>
      <c r="AD15" s="62"/>
      <c r="AE15" s="90"/>
      <c r="AF15" s="93"/>
      <c r="AG15" s="94"/>
      <c r="AH15" s="112">
        <v>1</v>
      </c>
      <c r="AI15" s="112">
        <v>1</v>
      </c>
      <c r="AJ15" s="126" t="s">
        <v>131</v>
      </c>
      <c r="AK15" s="130" t="s">
        <v>132</v>
      </c>
      <c r="AL15" s="119">
        <f t="shared" ref="AL15" si="3">AI15/AH15</f>
        <v>1</v>
      </c>
      <c r="AM15" s="112">
        <v>1</v>
      </c>
      <c r="AN15" s="62">
        <v>1</v>
      </c>
      <c r="AO15" s="167" t="s">
        <v>133</v>
      </c>
      <c r="AP15" s="164" t="s">
        <v>134</v>
      </c>
      <c r="AQ15" s="168">
        <f>+AN15/AM15</f>
        <v>1</v>
      </c>
      <c r="AR15" s="115"/>
      <c r="AS15" s="115"/>
      <c r="AT15" s="90"/>
      <c r="AU15" s="90"/>
      <c r="AV15" s="115"/>
    </row>
    <row r="16" spans="1:48" ht="204.75" customHeight="1" x14ac:dyDescent="0.2">
      <c r="A16" s="225"/>
      <c r="B16" s="225"/>
      <c r="C16" s="225"/>
      <c r="D16" s="208"/>
      <c r="E16" s="241"/>
      <c r="F16" s="202"/>
      <c r="G16" s="202"/>
      <c r="H16" s="202"/>
      <c r="I16" s="197"/>
      <c r="J16" s="197"/>
      <c r="K16" s="197"/>
      <c r="L16" s="111" t="s">
        <v>45</v>
      </c>
      <c r="M16" s="111" t="s">
        <v>46</v>
      </c>
      <c r="N16" s="111" t="s">
        <v>47</v>
      </c>
      <c r="O16" s="111">
        <f t="shared" si="2"/>
        <v>10</v>
      </c>
      <c r="P16" s="117" t="s">
        <v>135</v>
      </c>
      <c r="Q16" s="9" t="s">
        <v>120</v>
      </c>
      <c r="R16" s="9" t="s">
        <v>63</v>
      </c>
      <c r="S16" s="9" t="s">
        <v>117</v>
      </c>
      <c r="T16" s="47" t="s">
        <v>136</v>
      </c>
      <c r="U16" s="9" t="s">
        <v>125</v>
      </c>
      <c r="V16" s="9" t="s">
        <v>53</v>
      </c>
      <c r="W16" s="112" t="s">
        <v>54</v>
      </c>
      <c r="X16" s="112"/>
      <c r="Y16" s="112"/>
      <c r="Z16" s="112"/>
      <c r="AA16" s="17">
        <v>1</v>
      </c>
      <c r="AB16" s="10" t="s">
        <v>136</v>
      </c>
      <c r="AC16" s="112"/>
      <c r="AD16" s="62"/>
      <c r="AE16" s="90"/>
      <c r="AF16" s="93"/>
      <c r="AG16" s="94"/>
      <c r="AH16" s="112"/>
      <c r="AI16" s="115"/>
      <c r="AJ16" s="115"/>
      <c r="AK16" s="130"/>
      <c r="AL16" s="115"/>
      <c r="AM16" s="112"/>
      <c r="AN16" s="115"/>
      <c r="AO16" s="164"/>
      <c r="AP16" s="164"/>
      <c r="AQ16" s="62"/>
      <c r="AR16" s="112">
        <v>1</v>
      </c>
      <c r="AS16" s="62">
        <v>0</v>
      </c>
      <c r="AT16" s="90" t="s">
        <v>1321</v>
      </c>
      <c r="AU16" s="90" t="s">
        <v>1282</v>
      </c>
      <c r="AV16" s="168">
        <f>+AS16/AR16</f>
        <v>0</v>
      </c>
    </row>
    <row r="17" spans="1:48" ht="90" x14ac:dyDescent="0.2">
      <c r="A17" s="225"/>
      <c r="B17" s="225"/>
      <c r="C17" s="225"/>
      <c r="D17" s="209"/>
      <c r="E17" s="243"/>
      <c r="F17" s="203"/>
      <c r="G17" s="203"/>
      <c r="H17" s="203"/>
      <c r="I17" s="204"/>
      <c r="J17" s="204"/>
      <c r="K17" s="204"/>
      <c r="L17" s="116" t="s">
        <v>137</v>
      </c>
      <c r="M17" s="116" t="s">
        <v>138</v>
      </c>
      <c r="N17" s="116" t="s">
        <v>139</v>
      </c>
      <c r="O17" s="111">
        <f t="shared" si="2"/>
        <v>11</v>
      </c>
      <c r="P17" s="117" t="s">
        <v>140</v>
      </c>
      <c r="Q17" s="116"/>
      <c r="R17" s="116"/>
      <c r="S17" s="65"/>
      <c r="T17" s="116"/>
      <c r="U17" s="116"/>
      <c r="V17" s="9"/>
      <c r="W17" s="112"/>
      <c r="X17" s="4"/>
      <c r="Y17" s="65"/>
      <c r="Z17" s="65"/>
      <c r="AA17" s="65"/>
      <c r="AB17" s="10"/>
      <c r="AC17" s="4"/>
      <c r="AD17" s="62"/>
      <c r="AE17" s="90"/>
      <c r="AF17" s="93"/>
      <c r="AG17" s="94"/>
      <c r="AH17" s="65"/>
      <c r="AI17" s="115"/>
      <c r="AJ17" s="115"/>
      <c r="AK17" s="123"/>
      <c r="AL17" s="115"/>
      <c r="AM17" s="65"/>
      <c r="AN17" s="115"/>
      <c r="AO17" s="164"/>
      <c r="AP17" s="164"/>
      <c r="AQ17" s="62"/>
      <c r="AR17" s="115"/>
      <c r="AS17" s="115"/>
      <c r="AT17" s="90"/>
      <c r="AU17" s="90"/>
      <c r="AV17" s="115"/>
    </row>
    <row r="18" spans="1:48" ht="120" x14ac:dyDescent="0.2">
      <c r="A18" s="225"/>
      <c r="B18" s="225"/>
      <c r="C18" s="225"/>
      <c r="D18" s="188" t="s">
        <v>141</v>
      </c>
      <c r="E18" s="188" t="s">
        <v>43</v>
      </c>
      <c r="F18" s="29" t="s">
        <v>142</v>
      </c>
      <c r="G18" s="181">
        <v>1</v>
      </c>
      <c r="H18" s="184">
        <v>1</v>
      </c>
      <c r="I18" s="184"/>
      <c r="J18" s="184"/>
      <c r="K18" s="184"/>
      <c r="L18" s="116"/>
      <c r="M18" s="116"/>
      <c r="N18" s="116"/>
      <c r="O18" s="111"/>
      <c r="P18" s="117" t="s">
        <v>143</v>
      </c>
      <c r="Q18" s="116"/>
      <c r="R18" s="111"/>
      <c r="S18" s="9"/>
      <c r="T18" s="9"/>
      <c r="U18" s="9"/>
      <c r="V18" s="9"/>
      <c r="W18" s="9"/>
      <c r="X18" s="112"/>
      <c r="Y18" s="112"/>
      <c r="Z18" s="112"/>
      <c r="AA18" s="112"/>
      <c r="AB18" s="10"/>
      <c r="AC18" s="112"/>
      <c r="AD18" s="62"/>
      <c r="AE18" s="90"/>
      <c r="AF18" s="93"/>
      <c r="AG18" s="95"/>
      <c r="AH18" s="112"/>
      <c r="AI18" s="115"/>
      <c r="AJ18" s="115"/>
      <c r="AK18" s="123"/>
      <c r="AL18" s="115"/>
      <c r="AM18" s="112"/>
      <c r="AN18" s="115"/>
      <c r="AO18" s="164"/>
      <c r="AP18" s="164"/>
      <c r="AQ18" s="62"/>
      <c r="AR18" s="115"/>
      <c r="AS18" s="115"/>
      <c r="AT18" s="90"/>
      <c r="AU18" s="90"/>
      <c r="AV18" s="115"/>
    </row>
    <row r="19" spans="1:48" ht="120" x14ac:dyDescent="0.2">
      <c r="A19" s="225"/>
      <c r="B19" s="225"/>
      <c r="C19" s="225"/>
      <c r="D19" s="207" t="s">
        <v>144</v>
      </c>
      <c r="E19" s="242" t="s">
        <v>100</v>
      </c>
      <c r="F19" s="201" t="s">
        <v>145</v>
      </c>
      <c r="G19" s="201">
        <v>1</v>
      </c>
      <c r="H19" s="199"/>
      <c r="I19" s="199">
        <v>1</v>
      </c>
      <c r="J19" s="199"/>
      <c r="K19" s="210"/>
      <c r="L19" s="111" t="s">
        <v>45</v>
      </c>
      <c r="M19" s="111" t="s">
        <v>46</v>
      </c>
      <c r="N19" s="111" t="s">
        <v>47</v>
      </c>
      <c r="O19" s="111">
        <f>O17+1</f>
        <v>12</v>
      </c>
      <c r="P19" s="50" t="s">
        <v>146</v>
      </c>
      <c r="Q19" s="9" t="s">
        <v>120</v>
      </c>
      <c r="R19" s="9" t="s">
        <v>63</v>
      </c>
      <c r="S19" s="9" t="s">
        <v>117</v>
      </c>
      <c r="T19" s="48" t="s">
        <v>147</v>
      </c>
      <c r="U19" s="9" t="s">
        <v>148</v>
      </c>
      <c r="V19" s="9" t="s">
        <v>53</v>
      </c>
      <c r="W19" s="112" t="s">
        <v>54</v>
      </c>
      <c r="X19" s="9"/>
      <c r="Y19" s="9"/>
      <c r="Z19" s="9"/>
      <c r="AA19" s="61">
        <v>1</v>
      </c>
      <c r="AB19" s="10" t="s">
        <v>149</v>
      </c>
      <c r="AC19" s="9"/>
      <c r="AD19" s="62"/>
      <c r="AE19" s="90"/>
      <c r="AF19" s="93"/>
      <c r="AG19" s="95"/>
      <c r="AH19" s="9"/>
      <c r="AI19" s="115"/>
      <c r="AJ19" s="115"/>
      <c r="AK19" s="123"/>
      <c r="AL19" s="115"/>
      <c r="AM19" s="9"/>
      <c r="AN19" s="115"/>
      <c r="AO19" s="164"/>
      <c r="AP19" s="164"/>
      <c r="AQ19" s="62"/>
      <c r="AR19" s="61">
        <v>1</v>
      </c>
      <c r="AS19" s="62">
        <v>1</v>
      </c>
      <c r="AT19" s="90" t="s">
        <v>1322</v>
      </c>
      <c r="AU19" s="90" t="s">
        <v>1302</v>
      </c>
      <c r="AV19" s="168">
        <f t="shared" ref="AV19:AV23" si="4">+AS19/AR19</f>
        <v>1</v>
      </c>
    </row>
    <row r="20" spans="1:48" ht="75" x14ac:dyDescent="0.2">
      <c r="A20" s="225"/>
      <c r="B20" s="225"/>
      <c r="C20" s="225"/>
      <c r="D20" s="208"/>
      <c r="E20" s="241"/>
      <c r="F20" s="202"/>
      <c r="G20" s="202"/>
      <c r="H20" s="197"/>
      <c r="I20" s="197"/>
      <c r="J20" s="197"/>
      <c r="K20" s="211"/>
      <c r="L20" s="111" t="s">
        <v>45</v>
      </c>
      <c r="M20" s="111" t="s">
        <v>46</v>
      </c>
      <c r="N20" s="111" t="s">
        <v>47</v>
      </c>
      <c r="O20" s="111">
        <f t="shared" si="2"/>
        <v>13</v>
      </c>
      <c r="P20" s="50" t="s">
        <v>150</v>
      </c>
      <c r="Q20" s="9" t="s">
        <v>62</v>
      </c>
      <c r="R20" s="9" t="s">
        <v>63</v>
      </c>
      <c r="S20" s="9" t="s">
        <v>117</v>
      </c>
      <c r="T20" s="48" t="s">
        <v>151</v>
      </c>
      <c r="U20" s="9" t="s">
        <v>152</v>
      </c>
      <c r="V20" s="9" t="s">
        <v>53</v>
      </c>
      <c r="W20" s="112" t="s">
        <v>54</v>
      </c>
      <c r="X20" s="9"/>
      <c r="Y20" s="9"/>
      <c r="Z20" s="9"/>
      <c r="AA20" s="61">
        <v>1</v>
      </c>
      <c r="AB20" s="10" t="s">
        <v>153</v>
      </c>
      <c r="AC20" s="9"/>
      <c r="AD20" s="62"/>
      <c r="AE20" s="90"/>
      <c r="AF20" s="93"/>
      <c r="AG20" s="95"/>
      <c r="AH20" s="9"/>
      <c r="AI20" s="115"/>
      <c r="AJ20" s="115"/>
      <c r="AK20" s="123"/>
      <c r="AL20" s="115"/>
      <c r="AM20" s="9"/>
      <c r="AN20" s="115"/>
      <c r="AO20" s="164"/>
      <c r="AP20" s="164"/>
      <c r="AQ20" s="62"/>
      <c r="AR20" s="61">
        <v>1</v>
      </c>
      <c r="AS20" s="62">
        <v>1</v>
      </c>
      <c r="AT20" s="90" t="s">
        <v>1323</v>
      </c>
      <c r="AU20" s="90" t="s">
        <v>1283</v>
      </c>
      <c r="AV20" s="168">
        <f t="shared" si="4"/>
        <v>1</v>
      </c>
    </row>
    <row r="21" spans="1:48" ht="405" customHeight="1" x14ac:dyDescent="0.2">
      <c r="A21" s="225"/>
      <c r="B21" s="225"/>
      <c r="C21" s="225"/>
      <c r="D21" s="209"/>
      <c r="E21" s="243"/>
      <c r="F21" s="203"/>
      <c r="G21" s="203"/>
      <c r="H21" s="204"/>
      <c r="I21" s="204"/>
      <c r="J21" s="204"/>
      <c r="K21" s="212"/>
      <c r="L21" s="111" t="s">
        <v>45</v>
      </c>
      <c r="M21" s="111" t="s">
        <v>46</v>
      </c>
      <c r="N21" s="111" t="s">
        <v>47</v>
      </c>
      <c r="O21" s="111">
        <f t="shared" si="2"/>
        <v>14</v>
      </c>
      <c r="P21" s="10" t="s">
        <v>154</v>
      </c>
      <c r="Q21" s="9" t="s">
        <v>155</v>
      </c>
      <c r="R21" s="9" t="s">
        <v>63</v>
      </c>
      <c r="S21" s="9" t="s">
        <v>117</v>
      </c>
      <c r="T21" s="9" t="s">
        <v>156</v>
      </c>
      <c r="U21" s="9" t="s">
        <v>157</v>
      </c>
      <c r="V21" s="9" t="s">
        <v>53</v>
      </c>
      <c r="W21" s="112" t="s">
        <v>54</v>
      </c>
      <c r="X21" s="112"/>
      <c r="Y21" s="112"/>
      <c r="Z21" s="112"/>
      <c r="AA21" s="17">
        <v>1</v>
      </c>
      <c r="AB21" s="10" t="s">
        <v>158</v>
      </c>
      <c r="AC21" s="112"/>
      <c r="AD21" s="62"/>
      <c r="AE21" s="90"/>
      <c r="AF21" s="93"/>
      <c r="AG21" s="95"/>
      <c r="AH21" s="112"/>
      <c r="AI21" s="115"/>
      <c r="AJ21" s="115"/>
      <c r="AK21" s="123"/>
      <c r="AL21" s="115"/>
      <c r="AM21" s="112"/>
      <c r="AN21" s="115"/>
      <c r="AO21" s="164"/>
      <c r="AP21" s="164"/>
      <c r="AQ21" s="62"/>
      <c r="AR21" s="112">
        <v>1</v>
      </c>
      <c r="AS21" s="62">
        <v>2</v>
      </c>
      <c r="AT21" s="90" t="s">
        <v>1266</v>
      </c>
      <c r="AU21" s="90" t="s">
        <v>1303</v>
      </c>
      <c r="AV21" s="168">
        <v>1</v>
      </c>
    </row>
    <row r="22" spans="1:48" ht="240" x14ac:dyDescent="0.2">
      <c r="A22" s="225"/>
      <c r="B22" s="225"/>
      <c r="C22" s="225"/>
      <c r="D22" s="180" t="s">
        <v>159</v>
      </c>
      <c r="E22" s="244" t="s">
        <v>100</v>
      </c>
      <c r="F22" s="185" t="s">
        <v>160</v>
      </c>
      <c r="G22" s="185">
        <v>100</v>
      </c>
      <c r="H22" s="182">
        <v>100</v>
      </c>
      <c r="I22" s="182">
        <v>100</v>
      </c>
      <c r="J22" s="182">
        <v>100</v>
      </c>
      <c r="K22" s="182">
        <v>100</v>
      </c>
      <c r="L22" s="111" t="s">
        <v>45</v>
      </c>
      <c r="M22" s="111" t="s">
        <v>46</v>
      </c>
      <c r="N22" s="49" t="s">
        <v>47</v>
      </c>
      <c r="O22" s="111">
        <f t="shared" si="2"/>
        <v>15</v>
      </c>
      <c r="P22" s="50" t="s">
        <v>161</v>
      </c>
      <c r="Q22" s="9" t="s">
        <v>162</v>
      </c>
      <c r="R22" s="9" t="s">
        <v>163</v>
      </c>
      <c r="S22" s="9" t="s">
        <v>164</v>
      </c>
      <c r="T22" s="9" t="s">
        <v>165</v>
      </c>
      <c r="U22" s="9" t="s">
        <v>166</v>
      </c>
      <c r="V22" s="9" t="s">
        <v>66</v>
      </c>
      <c r="W22" s="112" t="s">
        <v>54</v>
      </c>
      <c r="X22" s="112"/>
      <c r="Y22" s="112">
        <v>100</v>
      </c>
      <c r="Z22" s="112"/>
      <c r="AA22" s="17">
        <v>100</v>
      </c>
      <c r="AB22" s="10" t="s">
        <v>167</v>
      </c>
      <c r="AC22" s="112"/>
      <c r="AD22" s="62"/>
      <c r="AE22" s="90"/>
      <c r="AF22" s="93"/>
      <c r="AG22" s="95"/>
      <c r="AH22" s="112">
        <v>100</v>
      </c>
      <c r="AI22" s="112">
        <v>100</v>
      </c>
      <c r="AJ22" s="126" t="s">
        <v>168</v>
      </c>
      <c r="AK22" s="130" t="s">
        <v>169</v>
      </c>
      <c r="AL22" s="119">
        <f t="shared" ref="AL22:AL24" si="5">AI22/AH22</f>
        <v>1</v>
      </c>
      <c r="AM22" s="112"/>
      <c r="AN22" s="115"/>
      <c r="AO22" s="164"/>
      <c r="AP22" s="164"/>
      <c r="AQ22" s="62"/>
      <c r="AR22" s="112">
        <v>100</v>
      </c>
      <c r="AS22" s="112">
        <v>100</v>
      </c>
      <c r="AT22" s="90" t="s">
        <v>1284</v>
      </c>
      <c r="AU22" s="90" t="s">
        <v>1285</v>
      </c>
      <c r="AV22" s="168">
        <f t="shared" si="4"/>
        <v>1</v>
      </c>
    </row>
    <row r="23" spans="1:48" ht="138.75" customHeight="1" x14ac:dyDescent="0.2">
      <c r="A23" s="225"/>
      <c r="B23" s="225"/>
      <c r="C23" s="225"/>
      <c r="D23" s="188" t="s">
        <v>170</v>
      </c>
      <c r="E23" s="188" t="s">
        <v>100</v>
      </c>
      <c r="F23" s="29" t="s">
        <v>171</v>
      </c>
      <c r="G23" s="181">
        <v>3</v>
      </c>
      <c r="H23" s="184"/>
      <c r="I23" s="184">
        <v>1</v>
      </c>
      <c r="J23" s="184">
        <v>1</v>
      </c>
      <c r="K23" s="184">
        <v>1</v>
      </c>
      <c r="L23" s="111" t="s">
        <v>45</v>
      </c>
      <c r="M23" s="111" t="s">
        <v>46</v>
      </c>
      <c r="N23" s="49" t="s">
        <v>47</v>
      </c>
      <c r="O23" s="111">
        <f t="shared" si="2"/>
        <v>16</v>
      </c>
      <c r="P23" s="10" t="s">
        <v>172</v>
      </c>
      <c r="Q23" s="9" t="s">
        <v>104</v>
      </c>
      <c r="R23" s="111" t="s">
        <v>76</v>
      </c>
      <c r="S23" s="9" t="s">
        <v>117</v>
      </c>
      <c r="T23" s="48" t="s">
        <v>151</v>
      </c>
      <c r="U23" s="9" t="s">
        <v>152</v>
      </c>
      <c r="V23" s="9" t="s">
        <v>53</v>
      </c>
      <c r="W23" s="112" t="s">
        <v>54</v>
      </c>
      <c r="X23" s="9"/>
      <c r="Y23" s="9"/>
      <c r="Z23" s="9"/>
      <c r="AA23" s="61">
        <v>1</v>
      </c>
      <c r="AB23" s="10" t="s">
        <v>153</v>
      </c>
      <c r="AC23" s="9"/>
      <c r="AD23" s="62"/>
      <c r="AE23" s="90"/>
      <c r="AF23" s="93"/>
      <c r="AG23" s="95"/>
      <c r="AH23" s="9"/>
      <c r="AI23" s="115"/>
      <c r="AJ23" s="115"/>
      <c r="AK23" s="123"/>
      <c r="AL23" s="115"/>
      <c r="AM23" s="9"/>
      <c r="AN23" s="115"/>
      <c r="AO23" s="164"/>
      <c r="AP23" s="164"/>
      <c r="AQ23" s="62"/>
      <c r="AR23" s="44">
        <v>1</v>
      </c>
      <c r="AS23" s="44">
        <v>5</v>
      </c>
      <c r="AT23" s="90" t="s">
        <v>1359</v>
      </c>
      <c r="AU23" s="90" t="s">
        <v>1304</v>
      </c>
      <c r="AV23" s="168">
        <v>1</v>
      </c>
    </row>
    <row r="24" spans="1:48" ht="150" x14ac:dyDescent="0.2">
      <c r="A24" s="225"/>
      <c r="B24" s="225" t="s">
        <v>173</v>
      </c>
      <c r="C24" s="225" t="s">
        <v>174</v>
      </c>
      <c r="D24" s="180" t="s">
        <v>175</v>
      </c>
      <c r="E24" s="244" t="s">
        <v>43</v>
      </c>
      <c r="F24" s="185" t="s">
        <v>176</v>
      </c>
      <c r="G24" s="185">
        <v>100</v>
      </c>
      <c r="H24" s="182">
        <v>25</v>
      </c>
      <c r="I24" s="182">
        <v>25</v>
      </c>
      <c r="J24" s="182">
        <v>25</v>
      </c>
      <c r="K24" s="182">
        <v>25</v>
      </c>
      <c r="L24" s="116" t="s">
        <v>177</v>
      </c>
      <c r="M24" s="116" t="s">
        <v>177</v>
      </c>
      <c r="N24" s="116" t="s">
        <v>47</v>
      </c>
      <c r="O24" s="111">
        <f t="shared" si="2"/>
        <v>17</v>
      </c>
      <c r="P24" s="50" t="s">
        <v>178</v>
      </c>
      <c r="Q24" s="9" t="s">
        <v>179</v>
      </c>
      <c r="R24" s="111" t="s">
        <v>76</v>
      </c>
      <c r="S24" s="9" t="s">
        <v>117</v>
      </c>
      <c r="T24" s="9" t="s">
        <v>180</v>
      </c>
      <c r="U24" s="9" t="s">
        <v>181</v>
      </c>
      <c r="V24" s="9" t="s">
        <v>53</v>
      </c>
      <c r="W24" s="112" t="s">
        <v>54</v>
      </c>
      <c r="X24" s="112"/>
      <c r="Y24" s="112">
        <v>0.5</v>
      </c>
      <c r="Z24" s="112">
        <v>0.5</v>
      </c>
      <c r="AA24" s="112"/>
      <c r="AB24" s="10" t="s">
        <v>182</v>
      </c>
      <c r="AC24" s="112"/>
      <c r="AD24" s="62"/>
      <c r="AE24" s="90"/>
      <c r="AF24" s="93"/>
      <c r="AG24" s="95"/>
      <c r="AH24" s="112">
        <v>0.5</v>
      </c>
      <c r="AI24" s="112">
        <v>0.4</v>
      </c>
      <c r="AJ24" s="127" t="s">
        <v>183</v>
      </c>
      <c r="AK24" s="155" t="s">
        <v>184</v>
      </c>
      <c r="AL24" s="119">
        <f t="shared" si="5"/>
        <v>0.8</v>
      </c>
      <c r="AM24" s="112">
        <v>0.5</v>
      </c>
      <c r="AN24" s="112">
        <v>0.2</v>
      </c>
      <c r="AO24" s="167" t="s">
        <v>185</v>
      </c>
      <c r="AP24" s="164" t="s">
        <v>186</v>
      </c>
      <c r="AQ24" s="168">
        <f>+AN24/AM24</f>
        <v>0.4</v>
      </c>
      <c r="AR24" s="115"/>
      <c r="AS24" s="115"/>
      <c r="AT24" s="90"/>
      <c r="AU24" s="90"/>
      <c r="AV24" s="115"/>
    </row>
    <row r="25" spans="1:48" ht="135" x14ac:dyDescent="0.2">
      <c r="A25" s="225"/>
      <c r="B25" s="225"/>
      <c r="C25" s="225"/>
      <c r="D25" s="188" t="s">
        <v>187</v>
      </c>
      <c r="E25" s="188" t="s">
        <v>188</v>
      </c>
      <c r="F25" s="29" t="s">
        <v>189</v>
      </c>
      <c r="G25" s="181">
        <v>1</v>
      </c>
      <c r="H25" s="184"/>
      <c r="I25" s="184" t="s">
        <v>190</v>
      </c>
      <c r="J25" s="184" t="s">
        <v>191</v>
      </c>
      <c r="K25" s="184" t="s">
        <v>190</v>
      </c>
      <c r="L25" s="111" t="s">
        <v>45</v>
      </c>
      <c r="M25" s="111" t="s">
        <v>46</v>
      </c>
      <c r="N25" s="49" t="s">
        <v>47</v>
      </c>
      <c r="O25" s="111">
        <f t="shared" si="2"/>
        <v>18</v>
      </c>
      <c r="P25" s="50" t="s">
        <v>192</v>
      </c>
      <c r="Q25" s="111" t="s">
        <v>193</v>
      </c>
      <c r="R25" s="111" t="s">
        <v>76</v>
      </c>
      <c r="S25" s="112">
        <v>1</v>
      </c>
      <c r="T25" s="10" t="s">
        <v>194</v>
      </c>
      <c r="U25" s="111" t="s">
        <v>195</v>
      </c>
      <c r="V25" s="9" t="s">
        <v>53</v>
      </c>
      <c r="W25" s="112" t="s">
        <v>54</v>
      </c>
      <c r="X25" s="9"/>
      <c r="Y25" s="9"/>
      <c r="Z25" s="9"/>
      <c r="AA25" s="61">
        <v>1</v>
      </c>
      <c r="AB25" s="10" t="s">
        <v>196</v>
      </c>
      <c r="AC25" s="9"/>
      <c r="AD25" s="62"/>
      <c r="AE25" s="90"/>
      <c r="AF25" s="93"/>
      <c r="AG25" s="95"/>
      <c r="AH25" s="9"/>
      <c r="AI25" s="115"/>
      <c r="AJ25" s="115"/>
      <c r="AK25" s="123"/>
      <c r="AL25" s="115"/>
      <c r="AM25" s="9"/>
      <c r="AN25" s="115"/>
      <c r="AO25" s="164"/>
      <c r="AP25" s="164"/>
      <c r="AQ25" s="62"/>
      <c r="AR25" s="61">
        <v>1</v>
      </c>
      <c r="AS25" s="61">
        <v>1</v>
      </c>
      <c r="AT25" s="90" t="s">
        <v>1286</v>
      </c>
      <c r="AU25" s="90" t="s">
        <v>1287</v>
      </c>
      <c r="AV25" s="168">
        <f>+AS25/AR25</f>
        <v>1</v>
      </c>
    </row>
    <row r="26" spans="1:48" ht="120" x14ac:dyDescent="0.2">
      <c r="A26" s="225"/>
      <c r="B26" s="225"/>
      <c r="C26" s="225"/>
      <c r="D26" s="188" t="s">
        <v>197</v>
      </c>
      <c r="E26" s="188" t="s">
        <v>43</v>
      </c>
      <c r="F26" s="29" t="s">
        <v>198</v>
      </c>
      <c r="G26" s="181">
        <v>1</v>
      </c>
      <c r="H26" s="184"/>
      <c r="I26" s="184"/>
      <c r="J26" s="184" t="s">
        <v>199</v>
      </c>
      <c r="K26" s="184" t="s">
        <v>199</v>
      </c>
      <c r="L26" s="116"/>
      <c r="M26" s="6"/>
      <c r="N26" s="116"/>
      <c r="O26" s="111"/>
      <c r="P26" s="50" t="s">
        <v>143</v>
      </c>
      <c r="Q26" s="116"/>
      <c r="R26" s="13"/>
      <c r="S26" s="13"/>
      <c r="T26" s="13"/>
      <c r="U26" s="13"/>
      <c r="V26" s="13"/>
      <c r="W26" s="13"/>
      <c r="X26" s="12"/>
      <c r="Y26" s="12"/>
      <c r="Z26" s="12"/>
      <c r="AA26" s="18"/>
      <c r="AB26" s="10"/>
      <c r="AC26" s="12"/>
      <c r="AD26" s="62"/>
      <c r="AE26" s="90"/>
      <c r="AF26" s="93"/>
      <c r="AG26" s="95"/>
      <c r="AH26" s="12"/>
      <c r="AI26" s="115"/>
      <c r="AJ26" s="115"/>
      <c r="AK26" s="123"/>
      <c r="AL26" s="115"/>
      <c r="AM26" s="12"/>
      <c r="AN26" s="115"/>
      <c r="AO26" s="164"/>
      <c r="AP26" s="164"/>
      <c r="AQ26" s="62"/>
      <c r="AR26" s="115"/>
      <c r="AS26" s="115"/>
      <c r="AT26" s="90"/>
      <c r="AU26" s="90"/>
      <c r="AV26" s="115"/>
    </row>
    <row r="27" spans="1:48" ht="386.25" customHeight="1" x14ac:dyDescent="0.2">
      <c r="A27" s="225"/>
      <c r="B27" s="225"/>
      <c r="C27" s="225"/>
      <c r="D27" s="188" t="s">
        <v>200</v>
      </c>
      <c r="E27" s="188" t="s">
        <v>43</v>
      </c>
      <c r="F27" s="29" t="s">
        <v>201</v>
      </c>
      <c r="G27" s="181">
        <v>12</v>
      </c>
      <c r="H27" s="184">
        <v>3</v>
      </c>
      <c r="I27" s="184">
        <v>3</v>
      </c>
      <c r="J27" s="184">
        <v>3</v>
      </c>
      <c r="K27" s="184">
        <v>3</v>
      </c>
      <c r="L27" s="111" t="s">
        <v>45</v>
      </c>
      <c r="M27" s="111" t="s">
        <v>46</v>
      </c>
      <c r="N27" s="111" t="s">
        <v>47</v>
      </c>
      <c r="O27" s="111">
        <f>O25+1</f>
        <v>19</v>
      </c>
      <c r="P27" s="50" t="s">
        <v>202</v>
      </c>
      <c r="Q27" s="111" t="s">
        <v>203</v>
      </c>
      <c r="R27" s="111" t="s">
        <v>76</v>
      </c>
      <c r="S27" s="9" t="s">
        <v>204</v>
      </c>
      <c r="T27" s="9" t="s">
        <v>205</v>
      </c>
      <c r="U27" s="9" t="s">
        <v>206</v>
      </c>
      <c r="V27" s="9" t="s">
        <v>53</v>
      </c>
      <c r="W27" s="112" t="s">
        <v>54</v>
      </c>
      <c r="X27" s="112"/>
      <c r="Y27" s="44">
        <v>1</v>
      </c>
      <c r="Z27" s="44"/>
      <c r="AA27" s="44">
        <v>2</v>
      </c>
      <c r="AB27" s="10" t="s">
        <v>167</v>
      </c>
      <c r="AC27" s="112"/>
      <c r="AD27" s="62"/>
      <c r="AE27" s="90"/>
      <c r="AF27" s="93"/>
      <c r="AG27" s="95"/>
      <c r="AH27" s="44">
        <v>1</v>
      </c>
      <c r="AI27" s="44">
        <v>0</v>
      </c>
      <c r="AJ27" s="126" t="s">
        <v>207</v>
      </c>
      <c r="AK27" s="123" t="s">
        <v>82</v>
      </c>
      <c r="AL27" s="119">
        <f t="shared" ref="AL27" si="6">AI27/AH27</f>
        <v>0</v>
      </c>
      <c r="AM27" s="44"/>
      <c r="AN27" s="115"/>
      <c r="AO27" s="164"/>
      <c r="AP27" s="164"/>
      <c r="AQ27" s="62"/>
      <c r="AR27" s="44">
        <v>2</v>
      </c>
      <c r="AS27" s="62">
        <v>3</v>
      </c>
      <c r="AT27" s="90" t="s">
        <v>1288</v>
      </c>
      <c r="AU27" s="90" t="s">
        <v>1305</v>
      </c>
      <c r="AV27" s="168">
        <v>1</v>
      </c>
    </row>
    <row r="28" spans="1:48" ht="75" x14ac:dyDescent="0.2">
      <c r="A28" s="225"/>
      <c r="B28" s="225"/>
      <c r="C28" s="225" t="s">
        <v>208</v>
      </c>
      <c r="D28" s="188" t="s">
        <v>209</v>
      </c>
      <c r="E28" s="188" t="s">
        <v>210</v>
      </c>
      <c r="F28" s="29" t="s">
        <v>211</v>
      </c>
      <c r="G28" s="181">
        <v>100</v>
      </c>
      <c r="H28" s="184">
        <v>40</v>
      </c>
      <c r="I28" s="184">
        <v>40</v>
      </c>
      <c r="J28" s="184">
        <v>10</v>
      </c>
      <c r="K28" s="184">
        <v>10</v>
      </c>
      <c r="L28" s="116" t="s">
        <v>45</v>
      </c>
      <c r="M28" s="116" t="s">
        <v>212</v>
      </c>
      <c r="N28" s="116" t="s">
        <v>47</v>
      </c>
      <c r="O28" s="111">
        <f t="shared" si="2"/>
        <v>20</v>
      </c>
      <c r="P28" s="22" t="s">
        <v>213</v>
      </c>
      <c r="Q28" s="62" t="s">
        <v>214</v>
      </c>
      <c r="R28" s="49" t="s">
        <v>76</v>
      </c>
      <c r="S28" s="74">
        <v>1</v>
      </c>
      <c r="T28" s="27" t="s">
        <v>215</v>
      </c>
      <c r="U28" s="27" t="s">
        <v>216</v>
      </c>
      <c r="V28" s="9" t="s">
        <v>66</v>
      </c>
      <c r="W28" s="112" t="s">
        <v>54</v>
      </c>
      <c r="X28" s="28"/>
      <c r="Y28" s="28"/>
      <c r="Z28" s="111"/>
      <c r="AA28" s="28">
        <v>1</v>
      </c>
      <c r="AB28" s="10" t="s">
        <v>217</v>
      </c>
      <c r="AC28" s="28"/>
      <c r="AD28" s="62"/>
      <c r="AE28" s="90"/>
      <c r="AF28" s="93"/>
      <c r="AG28" s="95"/>
      <c r="AH28" s="28"/>
      <c r="AI28" s="115"/>
      <c r="AJ28" s="115"/>
      <c r="AK28" s="123"/>
      <c r="AL28" s="115"/>
      <c r="AM28" s="111"/>
      <c r="AN28" s="115"/>
      <c r="AO28" s="164"/>
      <c r="AP28" s="164"/>
      <c r="AQ28" s="62"/>
      <c r="AR28" s="28">
        <v>1</v>
      </c>
      <c r="AS28" s="100">
        <v>1</v>
      </c>
      <c r="AT28" s="90" t="s">
        <v>1289</v>
      </c>
      <c r="AU28" s="90" t="s">
        <v>1290</v>
      </c>
      <c r="AV28" s="168">
        <f t="shared" ref="AV27:AV38" si="7">+AS28/AR28</f>
        <v>1</v>
      </c>
    </row>
    <row r="29" spans="1:48" ht="75" x14ac:dyDescent="0.2">
      <c r="A29" s="225"/>
      <c r="B29" s="225"/>
      <c r="C29" s="225"/>
      <c r="D29" s="180" t="s">
        <v>218</v>
      </c>
      <c r="E29" s="244" t="s">
        <v>219</v>
      </c>
      <c r="F29" s="185" t="s">
        <v>220</v>
      </c>
      <c r="G29" s="185">
        <v>100</v>
      </c>
      <c r="H29" s="185">
        <v>25</v>
      </c>
      <c r="I29" s="185">
        <v>50</v>
      </c>
      <c r="J29" s="185">
        <v>10</v>
      </c>
      <c r="K29" s="185">
        <v>15</v>
      </c>
      <c r="L29" s="116" t="s">
        <v>45</v>
      </c>
      <c r="M29" s="116" t="s">
        <v>212</v>
      </c>
      <c r="N29" s="116" t="s">
        <v>47</v>
      </c>
      <c r="O29" s="111">
        <f t="shared" si="2"/>
        <v>21</v>
      </c>
      <c r="P29" s="22" t="s">
        <v>221</v>
      </c>
      <c r="Q29" s="62" t="s">
        <v>214</v>
      </c>
      <c r="R29" s="62" t="s">
        <v>222</v>
      </c>
      <c r="S29" s="74">
        <v>1</v>
      </c>
      <c r="T29" s="27" t="s">
        <v>223</v>
      </c>
      <c r="U29" s="27" t="s">
        <v>224</v>
      </c>
      <c r="V29" s="9" t="s">
        <v>66</v>
      </c>
      <c r="W29" s="112" t="s">
        <v>54</v>
      </c>
      <c r="X29" s="28"/>
      <c r="Y29" s="28">
        <v>0.5</v>
      </c>
      <c r="Z29" s="111"/>
      <c r="AA29" s="28">
        <v>0.5</v>
      </c>
      <c r="AB29" s="10" t="s">
        <v>225</v>
      </c>
      <c r="AC29" s="28"/>
      <c r="AD29" s="62"/>
      <c r="AE29" s="90"/>
      <c r="AF29" s="93"/>
      <c r="AG29" s="95"/>
      <c r="AH29" s="28">
        <v>0.5</v>
      </c>
      <c r="AI29" s="28">
        <v>0.5</v>
      </c>
      <c r="AJ29" s="90" t="s">
        <v>226</v>
      </c>
      <c r="AK29" s="123" t="s">
        <v>227</v>
      </c>
      <c r="AL29" s="119">
        <f t="shared" ref="AL29" si="8">AI29/AH29</f>
        <v>1</v>
      </c>
      <c r="AM29" s="111"/>
      <c r="AN29" s="115"/>
      <c r="AO29" s="164"/>
      <c r="AP29" s="164"/>
      <c r="AQ29" s="62"/>
      <c r="AR29" s="28">
        <v>0.5</v>
      </c>
      <c r="AS29" s="100">
        <v>0.5</v>
      </c>
      <c r="AT29" s="90" t="s">
        <v>1324</v>
      </c>
      <c r="AU29" s="90" t="s">
        <v>1291</v>
      </c>
      <c r="AV29" s="168">
        <f t="shared" si="7"/>
        <v>1</v>
      </c>
    </row>
    <row r="30" spans="1:48" ht="135" x14ac:dyDescent="0.2">
      <c r="A30" s="225"/>
      <c r="B30" s="225"/>
      <c r="C30" s="225"/>
      <c r="D30" s="188" t="s">
        <v>228</v>
      </c>
      <c r="E30" s="188" t="s">
        <v>229</v>
      </c>
      <c r="F30" s="29" t="s">
        <v>230</v>
      </c>
      <c r="G30" s="181">
        <v>1</v>
      </c>
      <c r="H30" s="181" t="s">
        <v>231</v>
      </c>
      <c r="I30" s="184" t="s">
        <v>231</v>
      </c>
      <c r="J30" s="184"/>
      <c r="K30" s="184"/>
      <c r="L30" s="111" t="s">
        <v>45</v>
      </c>
      <c r="M30" s="111" t="s">
        <v>232</v>
      </c>
      <c r="N30" s="111" t="s">
        <v>47</v>
      </c>
      <c r="O30" s="111">
        <f t="shared" si="2"/>
        <v>22</v>
      </c>
      <c r="P30" s="50" t="s">
        <v>233</v>
      </c>
      <c r="Q30" s="111" t="s">
        <v>234</v>
      </c>
      <c r="R30" s="111" t="s">
        <v>63</v>
      </c>
      <c r="S30" s="9" t="s">
        <v>117</v>
      </c>
      <c r="T30" s="9" t="s">
        <v>235</v>
      </c>
      <c r="U30" s="9" t="s">
        <v>236</v>
      </c>
      <c r="V30" s="9" t="s">
        <v>53</v>
      </c>
      <c r="W30" s="112" t="s">
        <v>54</v>
      </c>
      <c r="X30" s="112"/>
      <c r="Y30" s="44"/>
      <c r="Z30" s="44"/>
      <c r="AA30" s="44">
        <v>1</v>
      </c>
      <c r="AB30" s="10" t="s">
        <v>237</v>
      </c>
      <c r="AC30" s="112"/>
      <c r="AD30" s="62"/>
      <c r="AE30" s="90"/>
      <c r="AF30" s="93"/>
      <c r="AG30" s="95"/>
      <c r="AH30" s="44"/>
      <c r="AI30" s="115"/>
      <c r="AJ30" s="115"/>
      <c r="AK30" s="123"/>
      <c r="AL30" s="115"/>
      <c r="AM30" s="44"/>
      <c r="AN30" s="115"/>
      <c r="AO30" s="164"/>
      <c r="AP30" s="164"/>
      <c r="AQ30" s="62"/>
      <c r="AR30" s="44">
        <v>1</v>
      </c>
      <c r="AS30" s="62">
        <v>1</v>
      </c>
      <c r="AT30" s="90" t="s">
        <v>1292</v>
      </c>
      <c r="AU30" s="90" t="s">
        <v>1293</v>
      </c>
      <c r="AV30" s="168">
        <f t="shared" si="7"/>
        <v>1</v>
      </c>
    </row>
    <row r="31" spans="1:48" ht="105" x14ac:dyDescent="0.2">
      <c r="A31" s="225"/>
      <c r="B31" s="225"/>
      <c r="C31" s="225"/>
      <c r="D31" s="188" t="s">
        <v>238</v>
      </c>
      <c r="E31" s="188" t="s">
        <v>239</v>
      </c>
      <c r="F31" s="29" t="s">
        <v>240</v>
      </c>
      <c r="G31" s="181">
        <v>1</v>
      </c>
      <c r="H31" s="184"/>
      <c r="I31" s="184">
        <v>0.5</v>
      </c>
      <c r="J31" s="184">
        <v>0.5</v>
      </c>
      <c r="K31" s="184"/>
      <c r="L31" s="116" t="s">
        <v>241</v>
      </c>
      <c r="M31" s="116" t="s">
        <v>242</v>
      </c>
      <c r="N31" s="116" t="s">
        <v>47</v>
      </c>
      <c r="O31" s="111">
        <f t="shared" si="2"/>
        <v>23</v>
      </c>
      <c r="P31" s="22" t="s">
        <v>243</v>
      </c>
      <c r="Q31" s="9" t="s">
        <v>244</v>
      </c>
      <c r="R31" s="49" t="s">
        <v>76</v>
      </c>
      <c r="S31" s="74">
        <v>1</v>
      </c>
      <c r="T31" s="27" t="s">
        <v>245</v>
      </c>
      <c r="U31" s="27" t="s">
        <v>216</v>
      </c>
      <c r="V31" s="9" t="s">
        <v>66</v>
      </c>
      <c r="W31" s="112" t="s">
        <v>54</v>
      </c>
      <c r="X31" s="28"/>
      <c r="Y31" s="28"/>
      <c r="Z31" s="111"/>
      <c r="AA31" s="28">
        <v>1</v>
      </c>
      <c r="AB31" s="10" t="s">
        <v>217</v>
      </c>
      <c r="AC31" s="28"/>
      <c r="AD31" s="62"/>
      <c r="AE31" s="90"/>
      <c r="AF31" s="93"/>
      <c r="AG31" s="95"/>
      <c r="AH31" s="28"/>
      <c r="AI31" s="115"/>
      <c r="AJ31" s="115"/>
      <c r="AK31" s="123"/>
      <c r="AL31" s="115"/>
      <c r="AM31" s="111"/>
      <c r="AN31" s="115"/>
      <c r="AO31" s="164"/>
      <c r="AP31" s="164"/>
      <c r="AQ31" s="62"/>
      <c r="AR31" s="28">
        <v>1</v>
      </c>
      <c r="AS31" s="28">
        <v>0</v>
      </c>
      <c r="AT31" s="90" t="s">
        <v>1370</v>
      </c>
      <c r="AU31" s="90" t="s">
        <v>82</v>
      </c>
      <c r="AV31" s="168">
        <f t="shared" si="7"/>
        <v>0</v>
      </c>
    </row>
    <row r="32" spans="1:48" ht="75" x14ac:dyDescent="0.2">
      <c r="A32" s="225"/>
      <c r="B32" s="225" t="s">
        <v>246</v>
      </c>
      <c r="C32" s="225" t="s">
        <v>247</v>
      </c>
      <c r="D32" s="188" t="s">
        <v>248</v>
      </c>
      <c r="E32" s="188" t="s">
        <v>249</v>
      </c>
      <c r="F32" s="29" t="s">
        <v>250</v>
      </c>
      <c r="G32" s="181">
        <v>1</v>
      </c>
      <c r="H32" s="115"/>
      <c r="I32" s="184" t="s">
        <v>199</v>
      </c>
      <c r="J32" s="184" t="s">
        <v>199</v>
      </c>
      <c r="K32" s="184"/>
      <c r="L32" s="116" t="s">
        <v>45</v>
      </c>
      <c r="M32" s="116" t="s">
        <v>212</v>
      </c>
      <c r="N32" s="116" t="s">
        <v>47</v>
      </c>
      <c r="O32" s="111">
        <f t="shared" si="2"/>
        <v>24</v>
      </c>
      <c r="P32" s="22" t="s">
        <v>251</v>
      </c>
      <c r="Q32" s="9" t="s">
        <v>244</v>
      </c>
      <c r="R32" s="49" t="s">
        <v>76</v>
      </c>
      <c r="S32" s="74">
        <v>1</v>
      </c>
      <c r="T32" s="27" t="s">
        <v>252</v>
      </c>
      <c r="U32" s="27" t="s">
        <v>216</v>
      </c>
      <c r="V32" s="9" t="s">
        <v>66</v>
      </c>
      <c r="W32" s="112" t="s">
        <v>54</v>
      </c>
      <c r="X32" s="28"/>
      <c r="Y32" s="28"/>
      <c r="Z32" s="111"/>
      <c r="AA32" s="28">
        <v>1</v>
      </c>
      <c r="AB32" s="10" t="s">
        <v>217</v>
      </c>
      <c r="AC32" s="28"/>
      <c r="AD32" s="62"/>
      <c r="AE32" s="90"/>
      <c r="AF32" s="93"/>
      <c r="AG32" s="95"/>
      <c r="AH32" s="28"/>
      <c r="AI32" s="115"/>
      <c r="AJ32" s="115"/>
      <c r="AK32" s="123"/>
      <c r="AL32" s="115"/>
      <c r="AM32" s="111"/>
      <c r="AN32" s="115"/>
      <c r="AO32" s="164"/>
      <c r="AP32" s="164"/>
      <c r="AQ32" s="62"/>
      <c r="AR32" s="28">
        <v>1</v>
      </c>
      <c r="AS32" s="28">
        <v>0</v>
      </c>
      <c r="AT32" s="90" t="s">
        <v>1370</v>
      </c>
      <c r="AU32" s="90" t="s">
        <v>82</v>
      </c>
      <c r="AV32" s="168">
        <f t="shared" si="7"/>
        <v>0</v>
      </c>
    </row>
    <row r="33" spans="1:48" ht="75" x14ac:dyDescent="0.2">
      <c r="A33" s="245"/>
      <c r="B33" s="225"/>
      <c r="C33" s="225"/>
      <c r="D33" s="188" t="s">
        <v>253</v>
      </c>
      <c r="E33" s="188" t="s">
        <v>254</v>
      </c>
      <c r="F33" s="29" t="s">
        <v>255</v>
      </c>
      <c r="G33" s="181">
        <v>3</v>
      </c>
      <c r="H33" s="184"/>
      <c r="I33" s="184">
        <v>1</v>
      </c>
      <c r="J33" s="184">
        <v>1</v>
      </c>
      <c r="K33" s="184">
        <v>1</v>
      </c>
      <c r="L33" s="116" t="s">
        <v>45</v>
      </c>
      <c r="M33" s="116" t="s">
        <v>212</v>
      </c>
      <c r="N33" s="116" t="s">
        <v>47</v>
      </c>
      <c r="O33" s="111">
        <f t="shared" si="2"/>
        <v>25</v>
      </c>
      <c r="P33" s="22" t="s">
        <v>256</v>
      </c>
      <c r="Q33" s="9" t="s">
        <v>244</v>
      </c>
      <c r="R33" s="49" t="s">
        <v>76</v>
      </c>
      <c r="S33" s="74">
        <v>1</v>
      </c>
      <c r="T33" s="27" t="s">
        <v>257</v>
      </c>
      <c r="U33" s="27" t="s">
        <v>216</v>
      </c>
      <c r="V33" s="9" t="s">
        <v>66</v>
      </c>
      <c r="W33" s="112" t="s">
        <v>54</v>
      </c>
      <c r="X33" s="28"/>
      <c r="Y33" s="28"/>
      <c r="Z33" s="111"/>
      <c r="AA33" s="28">
        <v>1</v>
      </c>
      <c r="AB33" s="10" t="s">
        <v>217</v>
      </c>
      <c r="AC33" s="28"/>
      <c r="AD33" s="62"/>
      <c r="AE33" s="90"/>
      <c r="AF33" s="93"/>
      <c r="AG33" s="95"/>
      <c r="AH33" s="28"/>
      <c r="AI33" s="115"/>
      <c r="AJ33" s="115"/>
      <c r="AK33" s="123"/>
      <c r="AL33" s="115"/>
      <c r="AM33" s="111"/>
      <c r="AN33" s="115"/>
      <c r="AO33" s="164"/>
      <c r="AP33" s="164"/>
      <c r="AQ33" s="62"/>
      <c r="AR33" s="28">
        <v>1</v>
      </c>
      <c r="AS33" s="28">
        <v>0</v>
      </c>
      <c r="AT33" s="90" t="s">
        <v>1370</v>
      </c>
      <c r="AU33" s="90" t="s">
        <v>82</v>
      </c>
      <c r="AV33" s="168">
        <f t="shared" si="7"/>
        <v>0</v>
      </c>
    </row>
    <row r="34" spans="1:48" ht="60" x14ac:dyDescent="0.2">
      <c r="A34" s="225" t="s">
        <v>258</v>
      </c>
      <c r="B34" s="225" t="s">
        <v>259</v>
      </c>
      <c r="C34" s="207" t="s">
        <v>260</v>
      </c>
      <c r="D34" s="207" t="s">
        <v>261</v>
      </c>
      <c r="E34" s="242" t="s">
        <v>262</v>
      </c>
      <c r="F34" s="201" t="s">
        <v>263</v>
      </c>
      <c r="G34" s="201">
        <v>1</v>
      </c>
      <c r="H34" s="199" t="s">
        <v>199</v>
      </c>
      <c r="I34" s="199" t="s">
        <v>199</v>
      </c>
      <c r="J34" s="199"/>
      <c r="K34" s="199"/>
      <c r="L34" s="116" t="s">
        <v>177</v>
      </c>
      <c r="M34" s="116" t="s">
        <v>177</v>
      </c>
      <c r="N34" s="116" t="s">
        <v>47</v>
      </c>
      <c r="O34" s="111">
        <f t="shared" si="2"/>
        <v>26</v>
      </c>
      <c r="P34" s="76" t="s">
        <v>264</v>
      </c>
      <c r="Q34" s="116" t="s">
        <v>265</v>
      </c>
      <c r="R34" s="116" t="s">
        <v>266</v>
      </c>
      <c r="S34" s="116" t="s">
        <v>117</v>
      </c>
      <c r="T34" s="116" t="s">
        <v>267</v>
      </c>
      <c r="U34" s="116" t="s">
        <v>268</v>
      </c>
      <c r="V34" s="116" t="s">
        <v>53</v>
      </c>
      <c r="W34" s="116" t="s">
        <v>54</v>
      </c>
      <c r="X34" s="116"/>
      <c r="Y34" s="116"/>
      <c r="Z34" s="116"/>
      <c r="AA34" s="89">
        <v>1</v>
      </c>
      <c r="AB34" s="10" t="s">
        <v>269</v>
      </c>
      <c r="AC34" s="116"/>
      <c r="AD34" s="62"/>
      <c r="AE34" s="90"/>
      <c r="AF34" s="93"/>
      <c r="AG34" s="95"/>
      <c r="AH34" s="116"/>
      <c r="AI34" s="115"/>
      <c r="AJ34" s="115"/>
      <c r="AK34" s="123"/>
      <c r="AL34" s="115"/>
      <c r="AM34" s="116"/>
      <c r="AN34" s="115"/>
      <c r="AO34" s="164"/>
      <c r="AP34" s="164"/>
      <c r="AQ34" s="62"/>
      <c r="AR34" s="62">
        <v>1</v>
      </c>
      <c r="AS34" s="28">
        <v>0</v>
      </c>
      <c r="AT34" s="90" t="s">
        <v>1370</v>
      </c>
      <c r="AU34" s="90" t="s">
        <v>82</v>
      </c>
      <c r="AV34" s="168">
        <f t="shared" si="7"/>
        <v>0</v>
      </c>
    </row>
    <row r="35" spans="1:48" ht="210" x14ac:dyDescent="0.2">
      <c r="A35" s="225"/>
      <c r="B35" s="225"/>
      <c r="C35" s="208"/>
      <c r="D35" s="209"/>
      <c r="E35" s="243"/>
      <c r="F35" s="203"/>
      <c r="G35" s="203"/>
      <c r="H35" s="204"/>
      <c r="I35" s="204"/>
      <c r="J35" s="204"/>
      <c r="K35" s="204"/>
      <c r="L35" s="116" t="s">
        <v>177</v>
      </c>
      <c r="M35" s="116" t="s">
        <v>177</v>
      </c>
      <c r="N35" s="116" t="s">
        <v>139</v>
      </c>
      <c r="O35" s="111">
        <f t="shared" si="2"/>
        <v>27</v>
      </c>
      <c r="P35" s="76" t="s">
        <v>270</v>
      </c>
      <c r="Q35" s="111" t="s">
        <v>271</v>
      </c>
      <c r="R35" s="111" t="s">
        <v>266</v>
      </c>
      <c r="S35" s="112">
        <v>2</v>
      </c>
      <c r="T35" s="111" t="s">
        <v>272</v>
      </c>
      <c r="U35" s="111" t="s">
        <v>273</v>
      </c>
      <c r="V35" s="9" t="s">
        <v>53</v>
      </c>
      <c r="W35" s="112" t="s">
        <v>54</v>
      </c>
      <c r="X35" s="111"/>
      <c r="Y35" s="111"/>
      <c r="Z35" s="111"/>
      <c r="AA35" s="24">
        <v>2</v>
      </c>
      <c r="AB35" s="10" t="s">
        <v>274</v>
      </c>
      <c r="AC35" s="111"/>
      <c r="AD35" s="62"/>
      <c r="AE35" s="90"/>
      <c r="AF35" s="93"/>
      <c r="AG35" s="95"/>
      <c r="AH35" s="111"/>
      <c r="AI35" s="115"/>
      <c r="AJ35" s="115"/>
      <c r="AK35" s="123"/>
      <c r="AL35" s="115"/>
      <c r="AM35" s="111"/>
      <c r="AN35" s="115"/>
      <c r="AO35" s="164"/>
      <c r="AP35" s="164"/>
      <c r="AQ35" s="62"/>
      <c r="AR35" s="62">
        <v>2</v>
      </c>
      <c r="AS35" s="62">
        <v>3</v>
      </c>
      <c r="AT35" s="90" t="s">
        <v>1360</v>
      </c>
      <c r="AU35" s="90" t="s">
        <v>1361</v>
      </c>
      <c r="AV35" s="168">
        <v>1</v>
      </c>
    </row>
    <row r="36" spans="1:48" ht="105" x14ac:dyDescent="0.2">
      <c r="A36" s="225"/>
      <c r="B36" s="225"/>
      <c r="C36" s="208"/>
      <c r="D36" s="180" t="s">
        <v>275</v>
      </c>
      <c r="E36" s="244" t="s">
        <v>262</v>
      </c>
      <c r="F36" s="185" t="s">
        <v>276</v>
      </c>
      <c r="G36" s="185">
        <v>1</v>
      </c>
      <c r="H36" s="182"/>
      <c r="I36" s="182">
        <v>0.33</v>
      </c>
      <c r="J36" s="182">
        <v>0.33</v>
      </c>
      <c r="K36" s="182">
        <v>0.33</v>
      </c>
      <c r="L36" s="116" t="s">
        <v>177</v>
      </c>
      <c r="M36" s="116" t="s">
        <v>177</v>
      </c>
      <c r="N36" s="116" t="s">
        <v>47</v>
      </c>
      <c r="O36" s="111">
        <f t="shared" si="2"/>
        <v>28</v>
      </c>
      <c r="P36" s="22" t="s">
        <v>277</v>
      </c>
      <c r="Q36" s="9" t="s">
        <v>271</v>
      </c>
      <c r="R36" s="62" t="s">
        <v>266</v>
      </c>
      <c r="S36" s="74">
        <v>1</v>
      </c>
      <c r="T36" s="27" t="s">
        <v>278</v>
      </c>
      <c r="U36" s="27" t="s">
        <v>216</v>
      </c>
      <c r="V36" s="9" t="s">
        <v>66</v>
      </c>
      <c r="W36" s="112" t="s">
        <v>54</v>
      </c>
      <c r="X36" s="28"/>
      <c r="Y36" s="28"/>
      <c r="Z36" s="111"/>
      <c r="AA36" s="28">
        <v>1</v>
      </c>
      <c r="AB36" s="10" t="s">
        <v>217</v>
      </c>
      <c r="AC36" s="28"/>
      <c r="AD36" s="62"/>
      <c r="AE36" s="90"/>
      <c r="AF36" s="93"/>
      <c r="AG36" s="95"/>
      <c r="AH36" s="28"/>
      <c r="AI36" s="115"/>
      <c r="AJ36" s="115"/>
      <c r="AK36" s="123"/>
      <c r="AL36" s="115"/>
      <c r="AM36" s="111"/>
      <c r="AN36" s="115"/>
      <c r="AO36" s="164"/>
      <c r="AP36" s="164"/>
      <c r="AQ36" s="62"/>
      <c r="AR36" s="28">
        <v>1</v>
      </c>
      <c r="AS36" s="28">
        <v>1</v>
      </c>
      <c r="AT36" s="90" t="s">
        <v>1362</v>
      </c>
      <c r="AU36" s="90" t="s">
        <v>1363</v>
      </c>
      <c r="AV36" s="168">
        <f t="shared" si="7"/>
        <v>1</v>
      </c>
    </row>
    <row r="37" spans="1:48" ht="120" x14ac:dyDescent="0.2">
      <c r="A37" s="225"/>
      <c r="B37" s="225"/>
      <c r="C37" s="225" t="s">
        <v>279</v>
      </c>
      <c r="D37" s="188" t="s">
        <v>280</v>
      </c>
      <c r="E37" s="188" t="s">
        <v>262</v>
      </c>
      <c r="F37" s="29" t="s">
        <v>281</v>
      </c>
      <c r="G37" s="181">
        <v>1</v>
      </c>
      <c r="H37" s="184"/>
      <c r="I37" s="184" t="s">
        <v>199</v>
      </c>
      <c r="J37" s="184" t="s">
        <v>199</v>
      </c>
      <c r="K37" s="184"/>
      <c r="L37" s="116" t="s">
        <v>45</v>
      </c>
      <c r="M37" s="116" t="s">
        <v>46</v>
      </c>
      <c r="N37" s="116" t="s">
        <v>47</v>
      </c>
      <c r="O37" s="111">
        <f t="shared" si="2"/>
        <v>29</v>
      </c>
      <c r="P37" s="22" t="s">
        <v>282</v>
      </c>
      <c r="Q37" s="9" t="s">
        <v>84</v>
      </c>
      <c r="R37" s="49" t="s">
        <v>76</v>
      </c>
      <c r="S37" s="74">
        <v>1</v>
      </c>
      <c r="T37" s="27" t="s">
        <v>283</v>
      </c>
      <c r="U37" s="27" t="s">
        <v>216</v>
      </c>
      <c r="V37" s="9" t="s">
        <v>66</v>
      </c>
      <c r="W37" s="112" t="s">
        <v>54</v>
      </c>
      <c r="X37" s="28"/>
      <c r="Y37" s="28"/>
      <c r="Z37" s="111"/>
      <c r="AA37" s="28">
        <v>1</v>
      </c>
      <c r="AB37" s="10" t="s">
        <v>217</v>
      </c>
      <c r="AC37" s="28"/>
      <c r="AD37" s="62"/>
      <c r="AE37" s="90"/>
      <c r="AF37" s="93"/>
      <c r="AG37" s="95"/>
      <c r="AH37" s="28"/>
      <c r="AI37" s="115"/>
      <c r="AJ37" s="115"/>
      <c r="AK37" s="123"/>
      <c r="AL37" s="115"/>
      <c r="AM37" s="111"/>
      <c r="AN37" s="115"/>
      <c r="AO37" s="164"/>
      <c r="AP37" s="164"/>
      <c r="AQ37" s="62"/>
      <c r="AR37" s="28">
        <v>1</v>
      </c>
      <c r="AS37" s="28">
        <v>1</v>
      </c>
      <c r="AT37" s="90" t="s">
        <v>1364</v>
      </c>
      <c r="AU37" s="90" t="s">
        <v>1365</v>
      </c>
      <c r="AV37" s="168">
        <f t="shared" si="7"/>
        <v>1</v>
      </c>
    </row>
    <row r="38" spans="1:48" ht="240" x14ac:dyDescent="0.2">
      <c r="A38" s="225"/>
      <c r="B38" s="225"/>
      <c r="C38" s="225"/>
      <c r="D38" s="180" t="s">
        <v>284</v>
      </c>
      <c r="E38" s="244" t="s">
        <v>262</v>
      </c>
      <c r="F38" s="185" t="s">
        <v>285</v>
      </c>
      <c r="G38" s="185">
        <v>12</v>
      </c>
      <c r="H38" s="182">
        <v>3</v>
      </c>
      <c r="I38" s="182">
        <v>3</v>
      </c>
      <c r="J38" s="182">
        <v>3</v>
      </c>
      <c r="K38" s="182">
        <v>3</v>
      </c>
      <c r="L38" s="111" t="s">
        <v>45</v>
      </c>
      <c r="M38" s="116" t="s">
        <v>46</v>
      </c>
      <c r="N38" s="25" t="s">
        <v>139</v>
      </c>
      <c r="O38" s="111">
        <f t="shared" si="2"/>
        <v>30</v>
      </c>
      <c r="P38" s="117" t="s">
        <v>286</v>
      </c>
      <c r="Q38" s="111" t="s">
        <v>265</v>
      </c>
      <c r="R38" s="111" t="s">
        <v>76</v>
      </c>
      <c r="S38" s="44">
        <v>3</v>
      </c>
      <c r="T38" s="111" t="s">
        <v>287</v>
      </c>
      <c r="U38" s="111" t="s">
        <v>288</v>
      </c>
      <c r="V38" s="9" t="s">
        <v>53</v>
      </c>
      <c r="W38" s="112" t="s">
        <v>54</v>
      </c>
      <c r="X38" s="113"/>
      <c r="Y38" s="113"/>
      <c r="Z38" s="113"/>
      <c r="AA38" s="44">
        <v>3</v>
      </c>
      <c r="AB38" s="10" t="s">
        <v>289</v>
      </c>
      <c r="AC38" s="113"/>
      <c r="AD38" s="62"/>
      <c r="AE38" s="90"/>
      <c r="AF38" s="93"/>
      <c r="AG38" s="95"/>
      <c r="AH38" s="113"/>
      <c r="AI38" s="115"/>
      <c r="AJ38" s="115"/>
      <c r="AK38" s="123"/>
      <c r="AL38" s="115"/>
      <c r="AM38" s="113"/>
      <c r="AN38" s="115"/>
      <c r="AO38" s="164"/>
      <c r="AP38" s="164"/>
      <c r="AQ38" s="62"/>
      <c r="AR38" s="44">
        <v>3</v>
      </c>
      <c r="AS38" s="44">
        <v>3</v>
      </c>
      <c r="AT38" s="90" t="s">
        <v>1366</v>
      </c>
      <c r="AU38" s="90" t="s">
        <v>1367</v>
      </c>
      <c r="AV38" s="168">
        <f t="shared" si="7"/>
        <v>1</v>
      </c>
    </row>
    <row r="39" spans="1:48" ht="75" x14ac:dyDescent="0.2">
      <c r="A39" s="225"/>
      <c r="B39" s="225"/>
      <c r="C39" s="225"/>
      <c r="D39" s="188" t="s">
        <v>290</v>
      </c>
      <c r="E39" s="188" t="s">
        <v>262</v>
      </c>
      <c r="F39" s="29" t="s">
        <v>291</v>
      </c>
      <c r="G39" s="181">
        <v>2</v>
      </c>
      <c r="H39" s="184">
        <v>1</v>
      </c>
      <c r="I39" s="184">
        <v>1</v>
      </c>
      <c r="J39" s="184"/>
      <c r="K39" s="184"/>
      <c r="L39" s="111" t="s">
        <v>45</v>
      </c>
      <c r="M39" s="116" t="s">
        <v>46</v>
      </c>
      <c r="N39" s="25" t="s">
        <v>139</v>
      </c>
      <c r="O39" s="111">
        <f t="shared" si="2"/>
        <v>31</v>
      </c>
      <c r="P39" s="117" t="s">
        <v>292</v>
      </c>
      <c r="Q39" s="181" t="s">
        <v>293</v>
      </c>
      <c r="R39" s="111" t="s">
        <v>76</v>
      </c>
      <c r="S39" s="181">
        <v>1</v>
      </c>
      <c r="T39" s="181" t="s">
        <v>294</v>
      </c>
      <c r="U39" s="181" t="s">
        <v>295</v>
      </c>
      <c r="V39" s="9" t="s">
        <v>53</v>
      </c>
      <c r="W39" s="112" t="s">
        <v>54</v>
      </c>
      <c r="X39" s="181"/>
      <c r="Y39" s="181"/>
      <c r="Z39" s="181">
        <v>1</v>
      </c>
      <c r="AA39" s="181"/>
      <c r="AB39" s="10" t="s">
        <v>296</v>
      </c>
      <c r="AC39" s="181"/>
      <c r="AD39" s="62"/>
      <c r="AE39" s="90"/>
      <c r="AF39" s="93"/>
      <c r="AG39" s="95"/>
      <c r="AH39" s="181"/>
      <c r="AI39" s="115"/>
      <c r="AJ39" s="115"/>
      <c r="AK39" s="123"/>
      <c r="AL39" s="115"/>
      <c r="AM39" s="181">
        <v>1</v>
      </c>
      <c r="AN39" s="181">
        <v>1</v>
      </c>
      <c r="AO39" s="167" t="s">
        <v>297</v>
      </c>
      <c r="AP39" s="164" t="s">
        <v>298</v>
      </c>
      <c r="AQ39" s="168">
        <f>+AN39/AM39</f>
        <v>1</v>
      </c>
      <c r="AR39" s="115"/>
      <c r="AS39" s="115"/>
      <c r="AT39" s="90"/>
      <c r="AU39" s="90"/>
      <c r="AV39" s="115"/>
    </row>
    <row r="40" spans="1:48" ht="105" x14ac:dyDescent="0.2">
      <c r="A40" s="225"/>
      <c r="B40" s="225"/>
      <c r="C40" s="225"/>
      <c r="D40" s="188" t="s">
        <v>299</v>
      </c>
      <c r="E40" s="188" t="s">
        <v>262</v>
      </c>
      <c r="F40" s="29" t="s">
        <v>300</v>
      </c>
      <c r="G40" s="181">
        <v>3</v>
      </c>
      <c r="H40" s="184">
        <v>1</v>
      </c>
      <c r="I40" s="184">
        <v>1</v>
      </c>
      <c r="K40" s="184">
        <v>1</v>
      </c>
      <c r="L40" s="111" t="s">
        <v>45</v>
      </c>
      <c r="M40" s="116" t="s">
        <v>46</v>
      </c>
      <c r="N40" s="25" t="s">
        <v>139</v>
      </c>
      <c r="O40" s="111">
        <f t="shared" si="2"/>
        <v>32</v>
      </c>
      <c r="P40" s="117" t="s">
        <v>301</v>
      </c>
      <c r="Q40" s="181" t="s">
        <v>293</v>
      </c>
      <c r="R40" s="111" t="s">
        <v>76</v>
      </c>
      <c r="S40" s="181">
        <v>1</v>
      </c>
      <c r="T40" s="181" t="s">
        <v>302</v>
      </c>
      <c r="U40" s="181" t="s">
        <v>303</v>
      </c>
      <c r="V40" s="9" t="s">
        <v>53</v>
      </c>
      <c r="W40" s="112" t="s">
        <v>54</v>
      </c>
      <c r="X40" s="51"/>
      <c r="Y40" s="51"/>
      <c r="Z40" s="51"/>
      <c r="AA40" s="52">
        <v>1</v>
      </c>
      <c r="AB40" s="10" t="s">
        <v>304</v>
      </c>
      <c r="AC40" s="51"/>
      <c r="AD40" s="62"/>
      <c r="AE40" s="90"/>
      <c r="AF40" s="93"/>
      <c r="AG40" s="95"/>
      <c r="AH40" s="51"/>
      <c r="AI40" s="115"/>
      <c r="AJ40" s="115"/>
      <c r="AK40" s="123"/>
      <c r="AL40" s="115"/>
      <c r="AM40" s="51"/>
      <c r="AN40" s="115"/>
      <c r="AO40" s="164"/>
      <c r="AP40" s="164"/>
      <c r="AQ40" s="62"/>
      <c r="AR40" s="52">
        <v>1</v>
      </c>
      <c r="AS40" s="52">
        <v>1</v>
      </c>
      <c r="AT40" s="90" t="s">
        <v>1368</v>
      </c>
      <c r="AU40" s="90" t="s">
        <v>1369</v>
      </c>
      <c r="AV40" s="168">
        <f t="shared" ref="AV40:AV41" si="9">+AS40/AR40</f>
        <v>1</v>
      </c>
    </row>
    <row r="41" spans="1:48" ht="190.5" customHeight="1" x14ac:dyDescent="0.35">
      <c r="A41" s="225"/>
      <c r="B41" s="225"/>
      <c r="C41" s="225"/>
      <c r="D41" s="207" t="s">
        <v>305</v>
      </c>
      <c r="E41" s="242" t="s">
        <v>306</v>
      </c>
      <c r="F41" s="201" t="s">
        <v>307</v>
      </c>
      <c r="G41" s="201">
        <v>100</v>
      </c>
      <c r="H41" s="199">
        <v>100</v>
      </c>
      <c r="I41" s="199">
        <v>100</v>
      </c>
      <c r="J41" s="199">
        <v>100</v>
      </c>
      <c r="K41" s="199">
        <v>100</v>
      </c>
      <c r="L41" s="111" t="s">
        <v>308</v>
      </c>
      <c r="M41" s="111" t="s">
        <v>309</v>
      </c>
      <c r="N41" s="111" t="s">
        <v>139</v>
      </c>
      <c r="O41" s="111">
        <f t="shared" si="2"/>
        <v>33</v>
      </c>
      <c r="P41" s="22" t="s">
        <v>310</v>
      </c>
      <c r="Q41" s="27" t="s">
        <v>311</v>
      </c>
      <c r="R41" s="11" t="s">
        <v>312</v>
      </c>
      <c r="S41" s="27">
        <v>2</v>
      </c>
      <c r="T41" s="111" t="s">
        <v>313</v>
      </c>
      <c r="U41" s="27" t="s">
        <v>314</v>
      </c>
      <c r="V41" s="9" t="s">
        <v>53</v>
      </c>
      <c r="W41" s="112" t="s">
        <v>54</v>
      </c>
      <c r="X41" s="111"/>
      <c r="Y41" s="111">
        <v>1</v>
      </c>
      <c r="Z41" s="111"/>
      <c r="AA41" s="111">
        <v>1</v>
      </c>
      <c r="AB41" s="10" t="s">
        <v>315</v>
      </c>
      <c r="AC41" s="111"/>
      <c r="AD41" s="62"/>
      <c r="AE41" s="115"/>
      <c r="AF41" s="246"/>
      <c r="AG41" s="124"/>
      <c r="AH41" s="111">
        <v>1</v>
      </c>
      <c r="AI41" s="111">
        <v>1</v>
      </c>
      <c r="AJ41" s="132" t="s">
        <v>316</v>
      </c>
      <c r="AK41" s="156" t="s">
        <v>317</v>
      </c>
      <c r="AL41" s="119">
        <f t="shared" ref="AL41" si="10">AI41/AH41</f>
        <v>1</v>
      </c>
      <c r="AM41" s="111"/>
      <c r="AN41" s="115"/>
      <c r="AO41" s="164"/>
      <c r="AP41" s="164"/>
      <c r="AQ41" s="62"/>
      <c r="AR41" s="111">
        <v>1</v>
      </c>
      <c r="AS41" s="62">
        <v>1</v>
      </c>
      <c r="AT41" s="90" t="s">
        <v>1325</v>
      </c>
      <c r="AU41" s="90" t="s">
        <v>1326</v>
      </c>
      <c r="AV41" s="168">
        <f t="shared" si="9"/>
        <v>1</v>
      </c>
    </row>
    <row r="42" spans="1:48" ht="195" x14ac:dyDescent="0.2">
      <c r="A42" s="225"/>
      <c r="B42" s="225"/>
      <c r="C42" s="225"/>
      <c r="D42" s="208"/>
      <c r="E42" s="241"/>
      <c r="F42" s="202"/>
      <c r="G42" s="202"/>
      <c r="H42" s="197"/>
      <c r="I42" s="197"/>
      <c r="J42" s="197"/>
      <c r="K42" s="197"/>
      <c r="L42" s="111" t="s">
        <v>308</v>
      </c>
      <c r="M42" s="111" t="s">
        <v>46</v>
      </c>
      <c r="N42" s="111" t="s">
        <v>318</v>
      </c>
      <c r="O42" s="111">
        <f t="shared" si="2"/>
        <v>34</v>
      </c>
      <c r="P42" s="22" t="s">
        <v>319</v>
      </c>
      <c r="Q42" s="49" t="s">
        <v>320</v>
      </c>
      <c r="R42" s="49" t="s">
        <v>312</v>
      </c>
      <c r="S42" s="62">
        <v>1</v>
      </c>
      <c r="T42" s="49" t="s">
        <v>321</v>
      </c>
      <c r="U42" s="49" t="s">
        <v>322</v>
      </c>
      <c r="V42" s="9" t="s">
        <v>53</v>
      </c>
      <c r="W42" s="112" t="s">
        <v>54</v>
      </c>
      <c r="X42" s="62"/>
      <c r="Y42" s="62"/>
      <c r="Z42" s="62">
        <v>1</v>
      </c>
      <c r="AA42" s="62"/>
      <c r="AB42" s="10" t="s">
        <v>323</v>
      </c>
      <c r="AC42" s="62"/>
      <c r="AD42" s="62"/>
      <c r="AE42" s="90"/>
      <c r="AF42" s="93"/>
      <c r="AG42" s="95"/>
      <c r="AH42" s="62"/>
      <c r="AI42" s="115"/>
      <c r="AJ42" s="115"/>
      <c r="AK42" s="123"/>
      <c r="AL42" s="115"/>
      <c r="AM42" s="62">
        <v>1</v>
      </c>
      <c r="AN42" s="62">
        <v>1</v>
      </c>
      <c r="AO42" s="167" t="s">
        <v>324</v>
      </c>
      <c r="AP42" s="164" t="s">
        <v>325</v>
      </c>
      <c r="AQ42" s="168">
        <f>+AN42/AM42</f>
        <v>1</v>
      </c>
      <c r="AR42" s="115"/>
      <c r="AS42" s="115"/>
      <c r="AT42" s="90"/>
      <c r="AU42" s="90"/>
      <c r="AV42" s="115"/>
    </row>
    <row r="43" spans="1:48" ht="90" x14ac:dyDescent="0.2">
      <c r="A43" s="225"/>
      <c r="B43" s="225"/>
      <c r="C43" s="225"/>
      <c r="D43" s="208"/>
      <c r="E43" s="241"/>
      <c r="F43" s="202"/>
      <c r="G43" s="202"/>
      <c r="H43" s="197"/>
      <c r="I43" s="197"/>
      <c r="J43" s="197"/>
      <c r="K43" s="197"/>
      <c r="L43" s="111" t="s">
        <v>308</v>
      </c>
      <c r="M43" s="111" t="s">
        <v>46</v>
      </c>
      <c r="N43" s="111" t="s">
        <v>318</v>
      </c>
      <c r="O43" s="111">
        <f t="shared" si="2"/>
        <v>35</v>
      </c>
      <c r="P43" s="22" t="s">
        <v>326</v>
      </c>
      <c r="Q43" s="49" t="s">
        <v>327</v>
      </c>
      <c r="R43" s="41" t="s">
        <v>266</v>
      </c>
      <c r="S43" s="62">
        <v>1</v>
      </c>
      <c r="T43" s="49" t="s">
        <v>328</v>
      </c>
      <c r="U43" s="49" t="s">
        <v>329</v>
      </c>
      <c r="V43" s="9" t="s">
        <v>53</v>
      </c>
      <c r="W43" s="112" t="s">
        <v>54</v>
      </c>
      <c r="X43" s="62"/>
      <c r="Y43" s="62"/>
      <c r="Z43" s="62">
        <v>1</v>
      </c>
      <c r="AA43" s="62"/>
      <c r="AB43" s="10" t="s">
        <v>330</v>
      </c>
      <c r="AC43" s="62"/>
      <c r="AD43" s="62"/>
      <c r="AE43" s="90"/>
      <c r="AF43" s="90"/>
      <c r="AG43" s="91"/>
      <c r="AH43" s="62"/>
      <c r="AI43" s="115"/>
      <c r="AJ43" s="115"/>
      <c r="AK43" s="123"/>
      <c r="AL43" s="115"/>
      <c r="AM43" s="62">
        <v>1</v>
      </c>
      <c r="AN43" s="62">
        <v>1</v>
      </c>
      <c r="AO43" s="167" t="s">
        <v>331</v>
      </c>
      <c r="AP43" s="164" t="s">
        <v>332</v>
      </c>
      <c r="AQ43" s="168">
        <f>+AN43/AM43</f>
        <v>1</v>
      </c>
      <c r="AR43" s="115"/>
      <c r="AS43" s="115"/>
      <c r="AT43" s="90"/>
      <c r="AU43" s="90"/>
      <c r="AV43" s="115"/>
    </row>
    <row r="44" spans="1:48" ht="255" x14ac:dyDescent="0.2">
      <c r="A44" s="225"/>
      <c r="B44" s="225"/>
      <c r="C44" s="225"/>
      <c r="D44" s="208"/>
      <c r="E44" s="241"/>
      <c r="F44" s="202"/>
      <c r="G44" s="202"/>
      <c r="H44" s="197"/>
      <c r="I44" s="197"/>
      <c r="J44" s="197"/>
      <c r="K44" s="197"/>
      <c r="L44" s="111" t="s">
        <v>308</v>
      </c>
      <c r="M44" s="111" t="s">
        <v>46</v>
      </c>
      <c r="N44" s="111" t="s">
        <v>318</v>
      </c>
      <c r="O44" s="111">
        <f t="shared" si="2"/>
        <v>36</v>
      </c>
      <c r="P44" s="22" t="s">
        <v>333</v>
      </c>
      <c r="Q44" s="49" t="s">
        <v>334</v>
      </c>
      <c r="R44" s="49" t="s">
        <v>312</v>
      </c>
      <c r="S44" s="62">
        <v>1</v>
      </c>
      <c r="T44" s="49" t="s">
        <v>335</v>
      </c>
      <c r="U44" s="49" t="s">
        <v>336</v>
      </c>
      <c r="V44" s="9" t="s">
        <v>53</v>
      </c>
      <c r="W44" s="112" t="s">
        <v>54</v>
      </c>
      <c r="X44" s="62"/>
      <c r="Y44" s="62">
        <v>1</v>
      </c>
      <c r="Z44" s="62"/>
      <c r="AA44" s="62"/>
      <c r="AB44" s="10" t="s">
        <v>337</v>
      </c>
      <c r="AC44" s="62"/>
      <c r="AD44" s="62"/>
      <c r="AE44" s="90"/>
      <c r="AF44" s="90"/>
      <c r="AG44" s="91"/>
      <c r="AH44" s="62">
        <v>1</v>
      </c>
      <c r="AI44" s="62">
        <v>1</v>
      </c>
      <c r="AJ44" s="90" t="s">
        <v>338</v>
      </c>
      <c r="AK44" s="123" t="s">
        <v>339</v>
      </c>
      <c r="AL44" s="119">
        <f t="shared" ref="AL44:AL45" si="11">AI44/AH44</f>
        <v>1</v>
      </c>
      <c r="AM44" s="62"/>
      <c r="AN44" s="115"/>
      <c r="AO44" s="164"/>
      <c r="AP44" s="164"/>
      <c r="AQ44" s="62"/>
      <c r="AR44" s="115"/>
      <c r="AS44" s="115"/>
      <c r="AT44" s="90"/>
      <c r="AU44" s="90"/>
      <c r="AV44" s="115"/>
    </row>
    <row r="45" spans="1:48" ht="330" x14ac:dyDescent="0.2">
      <c r="A45" s="225"/>
      <c r="B45" s="225"/>
      <c r="C45" s="225"/>
      <c r="D45" s="208"/>
      <c r="E45" s="241"/>
      <c r="F45" s="202"/>
      <c r="G45" s="202"/>
      <c r="H45" s="197"/>
      <c r="I45" s="197"/>
      <c r="J45" s="197"/>
      <c r="K45" s="197"/>
      <c r="L45" s="111" t="s">
        <v>308</v>
      </c>
      <c r="M45" s="111" t="s">
        <v>46</v>
      </c>
      <c r="N45" s="111" t="s">
        <v>318</v>
      </c>
      <c r="O45" s="111">
        <f t="shared" si="2"/>
        <v>37</v>
      </c>
      <c r="P45" s="22" t="s">
        <v>340</v>
      </c>
      <c r="Q45" s="49" t="s">
        <v>341</v>
      </c>
      <c r="R45" s="49" t="s">
        <v>342</v>
      </c>
      <c r="S45" s="62">
        <v>1</v>
      </c>
      <c r="T45" s="49" t="s">
        <v>343</v>
      </c>
      <c r="U45" s="49" t="s">
        <v>344</v>
      </c>
      <c r="V45" s="9" t="s">
        <v>53</v>
      </c>
      <c r="W45" s="112" t="s">
        <v>54</v>
      </c>
      <c r="X45" s="62"/>
      <c r="Y45" s="62">
        <v>1</v>
      </c>
      <c r="Z45" s="62"/>
      <c r="AA45" s="62"/>
      <c r="AB45" s="10" t="s">
        <v>345</v>
      </c>
      <c r="AC45" s="62"/>
      <c r="AD45" s="62"/>
      <c r="AE45" s="90"/>
      <c r="AF45" s="90"/>
      <c r="AG45" s="91"/>
      <c r="AH45" s="62">
        <v>1</v>
      </c>
      <c r="AI45" s="62">
        <v>1</v>
      </c>
      <c r="AJ45" s="90" t="s">
        <v>346</v>
      </c>
      <c r="AK45" s="133" t="s">
        <v>347</v>
      </c>
      <c r="AL45" s="119">
        <f t="shared" si="11"/>
        <v>1</v>
      </c>
      <c r="AM45" s="62"/>
      <c r="AN45" s="115"/>
      <c r="AO45" s="164"/>
      <c r="AP45" s="164"/>
      <c r="AQ45" s="62"/>
      <c r="AR45" s="115"/>
      <c r="AS45" s="115"/>
      <c r="AT45" s="90"/>
      <c r="AU45" s="90"/>
      <c r="AV45" s="115"/>
    </row>
    <row r="46" spans="1:48" ht="180" x14ac:dyDescent="0.2">
      <c r="A46" s="225"/>
      <c r="B46" s="225"/>
      <c r="C46" s="225"/>
      <c r="D46" s="208"/>
      <c r="E46" s="241"/>
      <c r="F46" s="202"/>
      <c r="G46" s="202"/>
      <c r="H46" s="197"/>
      <c r="I46" s="197"/>
      <c r="J46" s="197"/>
      <c r="K46" s="197"/>
      <c r="L46" s="111" t="s">
        <v>308</v>
      </c>
      <c r="M46" s="111" t="s">
        <v>46</v>
      </c>
      <c r="N46" s="111" t="s">
        <v>318</v>
      </c>
      <c r="O46" s="111">
        <f t="shared" si="2"/>
        <v>38</v>
      </c>
      <c r="P46" s="22" t="s">
        <v>348</v>
      </c>
      <c r="Q46" s="49" t="s">
        <v>349</v>
      </c>
      <c r="R46" s="49" t="s">
        <v>350</v>
      </c>
      <c r="S46" s="62">
        <v>2</v>
      </c>
      <c r="T46" s="49" t="s">
        <v>351</v>
      </c>
      <c r="U46" s="49" t="s">
        <v>352</v>
      </c>
      <c r="V46" s="9" t="s">
        <v>53</v>
      </c>
      <c r="W46" s="112" t="s">
        <v>54</v>
      </c>
      <c r="X46" s="62"/>
      <c r="Y46" s="62"/>
      <c r="Z46" s="62">
        <v>1</v>
      </c>
      <c r="AA46" s="62">
        <v>1</v>
      </c>
      <c r="AB46" s="10" t="s">
        <v>351</v>
      </c>
      <c r="AC46" s="62"/>
      <c r="AD46" s="62"/>
      <c r="AE46" s="90"/>
      <c r="AF46" s="90"/>
      <c r="AG46" s="91"/>
      <c r="AH46" s="62"/>
      <c r="AI46" s="115"/>
      <c r="AJ46" s="115"/>
      <c r="AK46" s="123"/>
      <c r="AL46" s="115"/>
      <c r="AM46" s="62">
        <v>1</v>
      </c>
      <c r="AN46" s="62">
        <v>1</v>
      </c>
      <c r="AO46" s="167" t="s">
        <v>353</v>
      </c>
      <c r="AP46" s="167" t="s">
        <v>354</v>
      </c>
      <c r="AQ46" s="168">
        <f>+AN46/AM46</f>
        <v>1</v>
      </c>
      <c r="AR46" s="62">
        <v>1</v>
      </c>
      <c r="AS46" s="62">
        <v>1</v>
      </c>
      <c r="AT46" s="90" t="s">
        <v>1185</v>
      </c>
      <c r="AU46" s="90" t="s">
        <v>1186</v>
      </c>
      <c r="AV46" s="168">
        <f t="shared" ref="AV46:AV47" si="12">+AS46/AR46</f>
        <v>1</v>
      </c>
    </row>
    <row r="47" spans="1:48" ht="255" x14ac:dyDescent="0.2">
      <c r="A47" s="225"/>
      <c r="B47" s="225"/>
      <c r="C47" s="225"/>
      <c r="D47" s="208"/>
      <c r="E47" s="241"/>
      <c r="F47" s="202"/>
      <c r="G47" s="202"/>
      <c r="H47" s="197"/>
      <c r="I47" s="197"/>
      <c r="J47" s="197"/>
      <c r="K47" s="197"/>
      <c r="L47" s="111" t="s">
        <v>308</v>
      </c>
      <c r="M47" s="111" t="s">
        <v>46</v>
      </c>
      <c r="N47" s="111" t="s">
        <v>318</v>
      </c>
      <c r="O47" s="111">
        <f t="shared" si="2"/>
        <v>39</v>
      </c>
      <c r="P47" s="22" t="s">
        <v>355</v>
      </c>
      <c r="Q47" s="49" t="s">
        <v>356</v>
      </c>
      <c r="R47" s="49" t="s">
        <v>357</v>
      </c>
      <c r="S47" s="62">
        <v>1</v>
      </c>
      <c r="T47" s="49" t="s">
        <v>358</v>
      </c>
      <c r="U47" s="49" t="s">
        <v>359</v>
      </c>
      <c r="V47" s="9" t="s">
        <v>53</v>
      </c>
      <c r="W47" s="112" t="s">
        <v>54</v>
      </c>
      <c r="X47" s="62"/>
      <c r="Y47" s="62"/>
      <c r="Z47" s="62"/>
      <c r="AA47" s="62">
        <v>1</v>
      </c>
      <c r="AB47" s="10" t="s">
        <v>360</v>
      </c>
      <c r="AC47" s="62"/>
      <c r="AD47" s="62"/>
      <c r="AE47" s="90"/>
      <c r="AF47" s="90"/>
      <c r="AG47" s="91"/>
      <c r="AH47" s="62"/>
      <c r="AI47" s="115"/>
      <c r="AJ47" s="115"/>
      <c r="AK47" s="123"/>
      <c r="AL47" s="115"/>
      <c r="AM47" s="62"/>
      <c r="AN47" s="115"/>
      <c r="AO47" s="164"/>
      <c r="AP47" s="164"/>
      <c r="AQ47" s="62"/>
      <c r="AR47" s="62">
        <v>1</v>
      </c>
      <c r="AS47" s="62">
        <v>1</v>
      </c>
      <c r="AT47" s="90" t="s">
        <v>1187</v>
      </c>
      <c r="AU47" s="90" t="s">
        <v>1188</v>
      </c>
      <c r="AV47" s="168">
        <f t="shared" si="12"/>
        <v>1</v>
      </c>
    </row>
    <row r="48" spans="1:48" ht="240" x14ac:dyDescent="0.2">
      <c r="A48" s="225"/>
      <c r="B48" s="225"/>
      <c r="C48" s="225"/>
      <c r="D48" s="208"/>
      <c r="E48" s="241"/>
      <c r="F48" s="202"/>
      <c r="G48" s="202"/>
      <c r="H48" s="197"/>
      <c r="I48" s="197"/>
      <c r="J48" s="197"/>
      <c r="K48" s="197"/>
      <c r="L48" s="111" t="s">
        <v>308</v>
      </c>
      <c r="M48" s="111" t="s">
        <v>46</v>
      </c>
      <c r="N48" s="111" t="s">
        <v>318</v>
      </c>
      <c r="O48" s="111">
        <f t="shared" si="2"/>
        <v>40</v>
      </c>
      <c r="P48" s="22" t="s">
        <v>361</v>
      </c>
      <c r="Q48" s="49" t="s">
        <v>362</v>
      </c>
      <c r="R48" s="49" t="s">
        <v>363</v>
      </c>
      <c r="S48" s="62">
        <v>1</v>
      </c>
      <c r="T48" s="49" t="s">
        <v>364</v>
      </c>
      <c r="U48" s="49" t="s">
        <v>365</v>
      </c>
      <c r="V48" s="9" t="s">
        <v>53</v>
      </c>
      <c r="W48" s="112" t="s">
        <v>54</v>
      </c>
      <c r="X48" s="62">
        <v>1</v>
      </c>
      <c r="Y48" s="62"/>
      <c r="Z48" s="62"/>
      <c r="AA48" s="62"/>
      <c r="AB48" s="10" t="s">
        <v>366</v>
      </c>
      <c r="AC48" s="62">
        <v>1</v>
      </c>
      <c r="AD48" s="62">
        <v>1</v>
      </c>
      <c r="AE48" s="90" t="s">
        <v>367</v>
      </c>
      <c r="AF48" s="90" t="s">
        <v>368</v>
      </c>
      <c r="AG48" s="92">
        <f>AD48/AC48</f>
        <v>1</v>
      </c>
      <c r="AH48" s="62"/>
      <c r="AI48" s="115"/>
      <c r="AJ48" s="115"/>
      <c r="AK48" s="123"/>
      <c r="AL48" s="115"/>
      <c r="AM48" s="62"/>
      <c r="AN48" s="115"/>
      <c r="AO48" s="164"/>
      <c r="AP48" s="164"/>
      <c r="AQ48" s="62"/>
      <c r="AR48" s="115"/>
      <c r="AT48" s="90"/>
      <c r="AU48" s="90"/>
      <c r="AV48" s="115"/>
    </row>
    <row r="49" spans="1:48" ht="90" x14ac:dyDescent="0.2">
      <c r="A49" s="225"/>
      <c r="B49" s="225"/>
      <c r="C49" s="225"/>
      <c r="D49" s="208"/>
      <c r="E49" s="241"/>
      <c r="F49" s="202"/>
      <c r="G49" s="202"/>
      <c r="H49" s="197"/>
      <c r="I49" s="197"/>
      <c r="J49" s="197"/>
      <c r="K49" s="197"/>
      <c r="L49" s="111" t="s">
        <v>308</v>
      </c>
      <c r="M49" s="111" t="s">
        <v>46</v>
      </c>
      <c r="N49" s="111" t="s">
        <v>318</v>
      </c>
      <c r="O49" s="111">
        <f t="shared" si="2"/>
        <v>41</v>
      </c>
      <c r="P49" s="22" t="s">
        <v>369</v>
      </c>
      <c r="Q49" s="49" t="s">
        <v>362</v>
      </c>
      <c r="R49" s="49" t="s">
        <v>363</v>
      </c>
      <c r="S49" s="62">
        <v>1</v>
      </c>
      <c r="T49" s="49" t="s">
        <v>370</v>
      </c>
      <c r="U49" s="49" t="s">
        <v>371</v>
      </c>
      <c r="V49" s="9" t="s">
        <v>53</v>
      </c>
      <c r="W49" s="112" t="s">
        <v>54</v>
      </c>
      <c r="X49" s="62"/>
      <c r="Y49" s="62"/>
      <c r="Z49" s="62"/>
      <c r="AA49" s="62">
        <v>1</v>
      </c>
      <c r="AB49" s="10" t="s">
        <v>372</v>
      </c>
      <c r="AC49" s="62"/>
      <c r="AD49" s="62"/>
      <c r="AE49" s="90"/>
      <c r="AF49" s="90"/>
      <c r="AG49" s="91"/>
      <c r="AH49" s="62"/>
      <c r="AI49" s="115"/>
      <c r="AJ49" s="115"/>
      <c r="AK49" s="123"/>
      <c r="AL49" s="115"/>
      <c r="AM49" s="62"/>
      <c r="AN49" s="115"/>
      <c r="AO49" s="164"/>
      <c r="AP49" s="164"/>
      <c r="AQ49" s="62"/>
      <c r="AR49" s="53">
        <v>1</v>
      </c>
      <c r="AS49" s="62">
        <v>1</v>
      </c>
      <c r="AT49" s="90" t="s">
        <v>1260</v>
      </c>
      <c r="AU49" s="90" t="s">
        <v>1188</v>
      </c>
      <c r="AV49" s="168">
        <f t="shared" ref="AV49:AV59" si="13">+AS49/AR49</f>
        <v>1</v>
      </c>
    </row>
    <row r="50" spans="1:48" ht="120" x14ac:dyDescent="0.2">
      <c r="A50" s="225"/>
      <c r="B50" s="225"/>
      <c r="C50" s="225"/>
      <c r="D50" s="208"/>
      <c r="E50" s="241"/>
      <c r="F50" s="202"/>
      <c r="G50" s="202"/>
      <c r="H50" s="197"/>
      <c r="I50" s="197"/>
      <c r="J50" s="197"/>
      <c r="K50" s="197"/>
      <c r="L50" s="111" t="s">
        <v>308</v>
      </c>
      <c r="M50" s="111" t="s">
        <v>46</v>
      </c>
      <c r="N50" s="111" t="s">
        <v>318</v>
      </c>
      <c r="O50" s="111">
        <f t="shared" si="2"/>
        <v>42</v>
      </c>
      <c r="P50" s="22" t="s">
        <v>373</v>
      </c>
      <c r="Q50" s="62" t="s">
        <v>374</v>
      </c>
      <c r="R50" s="49" t="s">
        <v>375</v>
      </c>
      <c r="S50" s="62">
        <v>1</v>
      </c>
      <c r="T50" s="49" t="s">
        <v>372</v>
      </c>
      <c r="U50" s="49" t="s">
        <v>376</v>
      </c>
      <c r="V50" s="9" t="s">
        <v>53</v>
      </c>
      <c r="W50" s="112" t="s">
        <v>54</v>
      </c>
      <c r="X50" s="62"/>
      <c r="Y50" s="62"/>
      <c r="Z50" s="62"/>
      <c r="AA50" s="62">
        <v>1</v>
      </c>
      <c r="AB50" s="10" t="s">
        <v>377</v>
      </c>
      <c r="AC50" s="62"/>
      <c r="AD50" s="62"/>
      <c r="AE50" s="90"/>
      <c r="AF50" s="90"/>
      <c r="AG50" s="91"/>
      <c r="AH50" s="62"/>
      <c r="AI50" s="115"/>
      <c r="AJ50" s="115"/>
      <c r="AK50" s="123"/>
      <c r="AL50" s="115"/>
      <c r="AM50" s="62"/>
      <c r="AN50" s="115"/>
      <c r="AO50" s="164"/>
      <c r="AP50" s="164"/>
      <c r="AQ50" s="62"/>
      <c r="AR50" s="62">
        <v>1</v>
      </c>
      <c r="AS50" s="62">
        <v>1</v>
      </c>
      <c r="AT50" s="90" t="s">
        <v>1256</v>
      </c>
      <c r="AU50" s="90" t="s">
        <v>1257</v>
      </c>
      <c r="AV50" s="168">
        <f t="shared" si="13"/>
        <v>1</v>
      </c>
    </row>
    <row r="51" spans="1:48" ht="240" x14ac:dyDescent="0.2">
      <c r="A51" s="225"/>
      <c r="B51" s="225" t="s">
        <v>378</v>
      </c>
      <c r="C51" s="225" t="s">
        <v>379</v>
      </c>
      <c r="D51" s="207" t="s">
        <v>380</v>
      </c>
      <c r="E51" s="242" t="s">
        <v>306</v>
      </c>
      <c r="F51" s="201" t="s">
        <v>381</v>
      </c>
      <c r="G51" s="201">
        <v>100</v>
      </c>
      <c r="H51" s="199">
        <v>100</v>
      </c>
      <c r="I51" s="199">
        <v>100</v>
      </c>
      <c r="J51" s="199">
        <v>100</v>
      </c>
      <c r="K51" s="199">
        <v>100</v>
      </c>
      <c r="L51" s="111" t="s">
        <v>137</v>
      </c>
      <c r="M51" s="111" t="s">
        <v>138</v>
      </c>
      <c r="N51" s="111" t="s">
        <v>47</v>
      </c>
      <c r="O51" s="111">
        <f t="shared" si="2"/>
        <v>43</v>
      </c>
      <c r="P51" s="22" t="s">
        <v>382</v>
      </c>
      <c r="Q51" s="111" t="s">
        <v>383</v>
      </c>
      <c r="R51" s="111" t="s">
        <v>357</v>
      </c>
      <c r="S51" s="112">
        <v>3000</v>
      </c>
      <c r="T51" s="46" t="s">
        <v>384</v>
      </c>
      <c r="U51" s="111" t="s">
        <v>385</v>
      </c>
      <c r="V51" s="9" t="s">
        <v>53</v>
      </c>
      <c r="W51" s="112" t="s">
        <v>54</v>
      </c>
      <c r="X51" s="44"/>
      <c r="Y51" s="44">
        <v>1500</v>
      </c>
      <c r="Z51" s="44"/>
      <c r="AA51" s="44">
        <v>1500</v>
      </c>
      <c r="AB51" s="10" t="s">
        <v>386</v>
      </c>
      <c r="AC51" s="44"/>
      <c r="AD51" s="62"/>
      <c r="AE51" s="90"/>
      <c r="AF51" s="90"/>
      <c r="AG51" s="91"/>
      <c r="AH51" s="44">
        <v>1500</v>
      </c>
      <c r="AI51" s="62">
        <v>6037</v>
      </c>
      <c r="AJ51" s="134" t="s">
        <v>387</v>
      </c>
      <c r="AK51" s="123" t="s">
        <v>388</v>
      </c>
      <c r="AL51" s="119">
        <v>1</v>
      </c>
      <c r="AM51" s="44"/>
      <c r="AN51" s="115"/>
      <c r="AO51" s="164"/>
      <c r="AP51" s="164"/>
      <c r="AQ51" s="62"/>
      <c r="AR51" s="44">
        <v>1500</v>
      </c>
      <c r="AS51" s="62">
        <v>23036</v>
      </c>
      <c r="AT51" s="83" t="s">
        <v>1245</v>
      </c>
      <c r="AU51" s="123" t="s">
        <v>1246</v>
      </c>
      <c r="AV51" s="168">
        <v>1</v>
      </c>
    </row>
    <row r="52" spans="1:48" ht="315" x14ac:dyDescent="0.2">
      <c r="A52" s="225"/>
      <c r="B52" s="225"/>
      <c r="C52" s="225"/>
      <c r="D52" s="209"/>
      <c r="E52" s="243"/>
      <c r="F52" s="203"/>
      <c r="G52" s="203"/>
      <c r="H52" s="204"/>
      <c r="I52" s="204"/>
      <c r="J52" s="204"/>
      <c r="K52" s="204"/>
      <c r="L52" s="111" t="s">
        <v>137</v>
      </c>
      <c r="M52" s="111" t="s">
        <v>138</v>
      </c>
      <c r="N52" s="111" t="s">
        <v>47</v>
      </c>
      <c r="O52" s="111">
        <f t="shared" si="2"/>
        <v>44</v>
      </c>
      <c r="P52" s="117" t="s">
        <v>389</v>
      </c>
      <c r="Q52" s="111" t="s">
        <v>390</v>
      </c>
      <c r="R52" s="111" t="s">
        <v>127</v>
      </c>
      <c r="S52" s="44">
        <v>17</v>
      </c>
      <c r="T52" s="111" t="s">
        <v>391</v>
      </c>
      <c r="U52" s="111" t="s">
        <v>392</v>
      </c>
      <c r="V52" s="9" t="s">
        <v>53</v>
      </c>
      <c r="W52" s="112" t="s">
        <v>54</v>
      </c>
      <c r="X52" s="44">
        <f>0+0+2</f>
        <v>2</v>
      </c>
      <c r="Y52" s="44">
        <f>2+1+1</f>
        <v>4</v>
      </c>
      <c r="Z52" s="44">
        <f>3+2+2</f>
        <v>7</v>
      </c>
      <c r="AA52" s="44">
        <f>4</f>
        <v>4</v>
      </c>
      <c r="AB52" s="10" t="s">
        <v>391</v>
      </c>
      <c r="AC52" s="44">
        <f>0+0+2</f>
        <v>2</v>
      </c>
      <c r="AD52" s="62">
        <v>2</v>
      </c>
      <c r="AE52" s="90" t="s">
        <v>393</v>
      </c>
      <c r="AF52" s="90" t="s">
        <v>394</v>
      </c>
      <c r="AG52" s="92">
        <f>AD52/AC52</f>
        <v>1</v>
      </c>
      <c r="AH52" s="44">
        <f>2+1+1</f>
        <v>4</v>
      </c>
      <c r="AI52" s="44">
        <f>2+1+1</f>
        <v>4</v>
      </c>
      <c r="AJ52" s="126" t="s">
        <v>395</v>
      </c>
      <c r="AK52" s="123" t="s">
        <v>391</v>
      </c>
      <c r="AL52" s="119">
        <f t="shared" ref="AL52:AL56" si="14">AI52/AH52</f>
        <v>1</v>
      </c>
      <c r="AM52" s="44">
        <f>3+2+2</f>
        <v>7</v>
      </c>
      <c r="AN52" s="62">
        <v>7</v>
      </c>
      <c r="AO52" s="167" t="s">
        <v>396</v>
      </c>
      <c r="AP52" s="167" t="s">
        <v>397</v>
      </c>
      <c r="AQ52" s="168">
        <f>+AN52/AM52</f>
        <v>1</v>
      </c>
      <c r="AR52" s="44">
        <f>4</f>
        <v>4</v>
      </c>
      <c r="AS52" s="62">
        <v>5</v>
      </c>
      <c r="AT52" s="90" t="s">
        <v>1354</v>
      </c>
      <c r="AU52" s="90" t="s">
        <v>1355</v>
      </c>
      <c r="AV52" s="168">
        <v>1</v>
      </c>
    </row>
    <row r="53" spans="1:48" ht="150" x14ac:dyDescent="0.2">
      <c r="A53" s="225"/>
      <c r="B53" s="225"/>
      <c r="C53" s="225"/>
      <c r="D53" s="180" t="s">
        <v>398</v>
      </c>
      <c r="E53" s="244" t="s">
        <v>306</v>
      </c>
      <c r="F53" s="185" t="s">
        <v>399</v>
      </c>
      <c r="G53" s="185">
        <v>100</v>
      </c>
      <c r="H53" s="182"/>
      <c r="I53" s="182">
        <v>100</v>
      </c>
      <c r="J53" s="182">
        <v>100</v>
      </c>
      <c r="K53" s="182">
        <v>100</v>
      </c>
      <c r="L53" s="111" t="s">
        <v>137</v>
      </c>
      <c r="M53" s="111" t="s">
        <v>138</v>
      </c>
      <c r="N53" s="111" t="s">
        <v>47</v>
      </c>
      <c r="O53" s="111">
        <f t="shared" si="2"/>
        <v>45</v>
      </c>
      <c r="P53" s="117" t="s">
        <v>400</v>
      </c>
      <c r="Q53" s="111" t="s">
        <v>383</v>
      </c>
      <c r="R53" s="111" t="s">
        <v>357</v>
      </c>
      <c r="S53" s="62">
        <v>1</v>
      </c>
      <c r="T53" s="49" t="s">
        <v>401</v>
      </c>
      <c r="U53" s="49" t="s">
        <v>402</v>
      </c>
      <c r="V53" s="9" t="s">
        <v>53</v>
      </c>
      <c r="W53" s="112" t="s">
        <v>54</v>
      </c>
      <c r="X53" s="62"/>
      <c r="Y53" s="62">
        <v>0.5</v>
      </c>
      <c r="Z53" s="62"/>
      <c r="AA53" s="62">
        <v>0.5</v>
      </c>
      <c r="AB53" s="10" t="s">
        <v>403</v>
      </c>
      <c r="AC53" s="62"/>
      <c r="AD53" s="62"/>
      <c r="AE53" s="90"/>
      <c r="AF53" s="90"/>
      <c r="AG53" s="91"/>
      <c r="AH53" s="62">
        <v>0.5</v>
      </c>
      <c r="AI53" s="62">
        <v>0.5</v>
      </c>
      <c r="AJ53" s="126" t="s">
        <v>404</v>
      </c>
      <c r="AK53" s="123" t="s">
        <v>405</v>
      </c>
      <c r="AL53" s="119">
        <f t="shared" si="14"/>
        <v>1</v>
      </c>
      <c r="AM53" s="62"/>
      <c r="AN53" s="115"/>
      <c r="AO53" s="164"/>
      <c r="AP53" s="164"/>
      <c r="AQ53" s="62"/>
      <c r="AR53" s="62">
        <v>0.5</v>
      </c>
      <c r="AS53" s="62">
        <v>0.5</v>
      </c>
      <c r="AT53" s="90" t="s">
        <v>1247</v>
      </c>
      <c r="AU53" s="123" t="s">
        <v>1248</v>
      </c>
      <c r="AV53" s="168">
        <f t="shared" si="13"/>
        <v>1</v>
      </c>
    </row>
    <row r="54" spans="1:48" ht="345" x14ac:dyDescent="0.2">
      <c r="A54" s="225"/>
      <c r="B54" s="225"/>
      <c r="C54" s="225"/>
      <c r="D54" s="188" t="s">
        <v>406</v>
      </c>
      <c r="E54" s="188" t="s">
        <v>383</v>
      </c>
      <c r="F54" s="29" t="s">
        <v>407</v>
      </c>
      <c r="G54" s="181">
        <v>1</v>
      </c>
      <c r="H54" s="115"/>
      <c r="I54" s="184" t="s">
        <v>199</v>
      </c>
      <c r="J54" s="184" t="s">
        <v>199</v>
      </c>
      <c r="K54" s="184"/>
      <c r="L54" s="111" t="s">
        <v>137</v>
      </c>
      <c r="M54" s="111" t="s">
        <v>138</v>
      </c>
      <c r="N54" s="111" t="s">
        <v>47</v>
      </c>
      <c r="O54" s="111">
        <f t="shared" si="2"/>
        <v>46</v>
      </c>
      <c r="P54" s="117" t="s">
        <v>408</v>
      </c>
      <c r="Q54" s="111" t="s">
        <v>409</v>
      </c>
      <c r="R54" s="111" t="s">
        <v>357</v>
      </c>
      <c r="S54" s="112">
        <v>1</v>
      </c>
      <c r="T54" s="111" t="s">
        <v>410</v>
      </c>
      <c r="U54" s="111" t="s">
        <v>411</v>
      </c>
      <c r="V54" s="9" t="s">
        <v>53</v>
      </c>
      <c r="W54" s="112" t="s">
        <v>54</v>
      </c>
      <c r="X54" s="62"/>
      <c r="Y54" s="62">
        <v>0.5</v>
      </c>
      <c r="Z54" s="62"/>
      <c r="AA54" s="62">
        <v>0.5</v>
      </c>
      <c r="AB54" s="10" t="s">
        <v>412</v>
      </c>
      <c r="AC54" s="62"/>
      <c r="AD54" s="62"/>
      <c r="AE54" s="90"/>
      <c r="AF54" s="90"/>
      <c r="AG54" s="91"/>
      <c r="AH54" s="62">
        <v>0.5</v>
      </c>
      <c r="AI54" s="62">
        <v>0.5</v>
      </c>
      <c r="AJ54" s="129" t="s">
        <v>413</v>
      </c>
      <c r="AK54" s="123" t="s">
        <v>414</v>
      </c>
      <c r="AL54" s="119">
        <f t="shared" si="14"/>
        <v>1</v>
      </c>
      <c r="AM54" s="62"/>
      <c r="AN54" s="115"/>
      <c r="AO54" s="164"/>
      <c r="AP54" s="164"/>
      <c r="AQ54" s="62"/>
      <c r="AR54" s="62">
        <v>0.5</v>
      </c>
      <c r="AS54" s="62">
        <v>0.3</v>
      </c>
      <c r="AT54" s="90" t="s">
        <v>1249</v>
      </c>
      <c r="AU54" s="90" t="s">
        <v>1250</v>
      </c>
      <c r="AV54" s="168">
        <f t="shared" si="13"/>
        <v>0.6</v>
      </c>
    </row>
    <row r="55" spans="1:48" ht="345" x14ac:dyDescent="0.2">
      <c r="A55" s="225"/>
      <c r="B55" s="225"/>
      <c r="C55" s="225" t="s">
        <v>415</v>
      </c>
      <c r="D55" s="180" t="s">
        <v>416</v>
      </c>
      <c r="E55" s="244" t="s">
        <v>306</v>
      </c>
      <c r="F55" s="185" t="s">
        <v>417</v>
      </c>
      <c r="G55" s="185">
        <v>1</v>
      </c>
      <c r="H55" s="182" t="s">
        <v>418</v>
      </c>
      <c r="I55" s="182" t="s">
        <v>419</v>
      </c>
      <c r="J55" s="182"/>
      <c r="K55" s="182"/>
      <c r="L55" s="111" t="s">
        <v>137</v>
      </c>
      <c r="M55" s="111" t="s">
        <v>138</v>
      </c>
      <c r="N55" s="111" t="s">
        <v>47</v>
      </c>
      <c r="O55" s="111">
        <f t="shared" si="2"/>
        <v>47</v>
      </c>
      <c r="P55" s="117" t="s">
        <v>420</v>
      </c>
      <c r="Q55" s="111" t="s">
        <v>421</v>
      </c>
      <c r="R55" s="111" t="s">
        <v>422</v>
      </c>
      <c r="S55" s="112">
        <v>1</v>
      </c>
      <c r="T55" s="111" t="s">
        <v>423</v>
      </c>
      <c r="U55" s="111" t="s">
        <v>411</v>
      </c>
      <c r="V55" s="9" t="s">
        <v>53</v>
      </c>
      <c r="W55" s="112" t="s">
        <v>54</v>
      </c>
      <c r="X55" s="62"/>
      <c r="Y55" s="62">
        <v>0.5</v>
      </c>
      <c r="Z55" s="62"/>
      <c r="AA55" s="62">
        <v>0.5</v>
      </c>
      <c r="AB55" s="10" t="s">
        <v>412</v>
      </c>
      <c r="AC55" s="62"/>
      <c r="AD55" s="62"/>
      <c r="AE55" s="93"/>
      <c r="AF55" s="93"/>
      <c r="AG55" s="94"/>
      <c r="AH55" s="62">
        <v>0.5</v>
      </c>
      <c r="AI55" s="62">
        <v>0.5</v>
      </c>
      <c r="AJ55" s="135" t="s">
        <v>424</v>
      </c>
      <c r="AK55" s="130" t="s">
        <v>425</v>
      </c>
      <c r="AL55" s="119">
        <f t="shared" si="14"/>
        <v>1</v>
      </c>
      <c r="AM55" s="62"/>
      <c r="AN55" s="115"/>
      <c r="AO55" s="164"/>
      <c r="AP55" s="164"/>
      <c r="AQ55" s="62"/>
      <c r="AR55" s="111">
        <v>0.5</v>
      </c>
      <c r="AS55" s="62">
        <v>0.3</v>
      </c>
      <c r="AT55" s="90" t="s">
        <v>1251</v>
      </c>
      <c r="AU55" s="90" t="s">
        <v>1252</v>
      </c>
      <c r="AV55" s="168">
        <f t="shared" si="13"/>
        <v>0.6</v>
      </c>
    </row>
    <row r="56" spans="1:48" ht="345" x14ac:dyDescent="0.2">
      <c r="A56" s="225"/>
      <c r="B56" s="225"/>
      <c r="C56" s="225"/>
      <c r="D56" s="180" t="s">
        <v>426</v>
      </c>
      <c r="E56" s="244" t="s">
        <v>306</v>
      </c>
      <c r="F56" s="185" t="s">
        <v>427</v>
      </c>
      <c r="G56" s="185">
        <v>1</v>
      </c>
      <c r="H56" s="182" t="s">
        <v>418</v>
      </c>
      <c r="I56" s="182" t="s">
        <v>419</v>
      </c>
      <c r="J56" s="182"/>
      <c r="K56" s="182"/>
      <c r="L56" s="111" t="s">
        <v>137</v>
      </c>
      <c r="M56" s="111" t="s">
        <v>138</v>
      </c>
      <c r="N56" s="111" t="s">
        <v>47</v>
      </c>
      <c r="O56" s="111">
        <f t="shared" si="2"/>
        <v>48</v>
      </c>
      <c r="P56" s="117" t="s">
        <v>428</v>
      </c>
      <c r="Q56" s="111" t="s">
        <v>421</v>
      </c>
      <c r="R56" s="111" t="s">
        <v>422</v>
      </c>
      <c r="S56" s="112">
        <v>1</v>
      </c>
      <c r="T56" s="111" t="s">
        <v>429</v>
      </c>
      <c r="U56" s="111" t="s">
        <v>411</v>
      </c>
      <c r="V56" s="9" t="s">
        <v>53</v>
      </c>
      <c r="W56" s="112" t="s">
        <v>54</v>
      </c>
      <c r="X56" s="62"/>
      <c r="Y56" s="62">
        <v>0.5</v>
      </c>
      <c r="Z56" s="62"/>
      <c r="AA56" s="62">
        <v>0.5</v>
      </c>
      <c r="AB56" s="10" t="s">
        <v>412</v>
      </c>
      <c r="AC56" s="62"/>
      <c r="AD56" s="62"/>
      <c r="AE56" s="93"/>
      <c r="AF56" s="93"/>
      <c r="AG56" s="94"/>
      <c r="AH56" s="62">
        <v>0.5</v>
      </c>
      <c r="AI56" s="62">
        <v>0.5</v>
      </c>
      <c r="AJ56" s="135" t="s">
        <v>424</v>
      </c>
      <c r="AK56" s="130" t="s">
        <v>425</v>
      </c>
      <c r="AL56" s="119">
        <f t="shared" si="14"/>
        <v>1</v>
      </c>
      <c r="AM56" s="62"/>
      <c r="AN56" s="115"/>
      <c r="AO56" s="164"/>
      <c r="AP56" s="164"/>
      <c r="AQ56" s="62"/>
      <c r="AR56" s="62">
        <v>0.5</v>
      </c>
      <c r="AS56" s="62">
        <v>0.3</v>
      </c>
      <c r="AT56" s="90" t="s">
        <v>1251</v>
      </c>
      <c r="AU56" s="90" t="s">
        <v>1253</v>
      </c>
      <c r="AV56" s="168">
        <f t="shared" si="13"/>
        <v>0.6</v>
      </c>
    </row>
    <row r="57" spans="1:48" ht="255" x14ac:dyDescent="0.2">
      <c r="A57" s="225"/>
      <c r="B57" s="225"/>
      <c r="C57" s="225"/>
      <c r="D57" s="188" t="s">
        <v>430</v>
      </c>
      <c r="E57" s="188" t="s">
        <v>306</v>
      </c>
      <c r="F57" s="29" t="s">
        <v>431</v>
      </c>
      <c r="G57" s="181">
        <v>90</v>
      </c>
      <c r="H57" s="184">
        <v>90</v>
      </c>
      <c r="I57" s="184">
        <v>92</v>
      </c>
      <c r="J57" s="184">
        <v>94</v>
      </c>
      <c r="K57" s="184">
        <v>96</v>
      </c>
      <c r="L57" s="111" t="s">
        <v>137</v>
      </c>
      <c r="M57" s="111" t="s">
        <v>138</v>
      </c>
      <c r="N57" s="111" t="s">
        <v>47</v>
      </c>
      <c r="O57" s="111">
        <f t="shared" si="2"/>
        <v>49</v>
      </c>
      <c r="P57" s="10" t="s">
        <v>432</v>
      </c>
      <c r="Q57" s="111" t="s">
        <v>433</v>
      </c>
      <c r="R57" s="111" t="s">
        <v>434</v>
      </c>
      <c r="S57" s="15" t="s">
        <v>435</v>
      </c>
      <c r="T57" s="111" t="s">
        <v>436</v>
      </c>
      <c r="U57" s="77" t="s">
        <v>431</v>
      </c>
      <c r="V57" s="9" t="s">
        <v>66</v>
      </c>
      <c r="W57" s="112" t="s">
        <v>54</v>
      </c>
      <c r="X57" s="111"/>
      <c r="Y57" s="111"/>
      <c r="Z57" s="111"/>
      <c r="AA57" s="111">
        <v>92</v>
      </c>
      <c r="AB57" s="10" t="s">
        <v>437</v>
      </c>
      <c r="AC57" s="111"/>
      <c r="AD57" s="62"/>
      <c r="AE57" s="93"/>
      <c r="AF57" s="93"/>
      <c r="AG57" s="94"/>
      <c r="AH57" s="111"/>
      <c r="AI57" s="115"/>
      <c r="AJ57" s="115"/>
      <c r="AK57" s="123"/>
      <c r="AL57" s="115"/>
      <c r="AM57" s="111"/>
      <c r="AN57" s="115"/>
      <c r="AO57" s="164"/>
      <c r="AP57" s="164"/>
      <c r="AQ57" s="62"/>
      <c r="AR57" s="111">
        <v>92</v>
      </c>
      <c r="AS57" s="62">
        <v>91</v>
      </c>
      <c r="AT57" s="90" t="s">
        <v>1261</v>
      </c>
      <c r="AU57" s="90" t="s">
        <v>1262</v>
      </c>
      <c r="AV57" s="168">
        <f t="shared" si="13"/>
        <v>0.98913043478260865</v>
      </c>
    </row>
    <row r="58" spans="1:48" ht="129.75" customHeight="1" x14ac:dyDescent="0.2">
      <c r="A58" s="225"/>
      <c r="B58" s="225"/>
      <c r="C58" s="225"/>
      <c r="D58" s="188" t="s">
        <v>438</v>
      </c>
      <c r="E58" s="188" t="s">
        <v>306</v>
      </c>
      <c r="F58" s="29" t="s">
        <v>439</v>
      </c>
      <c r="G58" s="181">
        <v>2</v>
      </c>
      <c r="H58" s="181"/>
      <c r="I58" s="181">
        <v>1</v>
      </c>
      <c r="J58" s="184"/>
      <c r="K58" s="181">
        <v>1</v>
      </c>
      <c r="L58" s="111" t="s">
        <v>137</v>
      </c>
      <c r="M58" s="111" t="s">
        <v>138</v>
      </c>
      <c r="N58" s="111" t="s">
        <v>47</v>
      </c>
      <c r="O58" s="111">
        <f t="shared" si="2"/>
        <v>50</v>
      </c>
      <c r="P58" s="247" t="s">
        <v>440</v>
      </c>
      <c r="Q58" s="116" t="s">
        <v>441</v>
      </c>
      <c r="R58" s="111" t="s">
        <v>434</v>
      </c>
      <c r="S58" s="116">
        <v>1</v>
      </c>
      <c r="T58" s="116" t="s">
        <v>442</v>
      </c>
      <c r="U58" s="77" t="s">
        <v>443</v>
      </c>
      <c r="V58" s="9" t="s">
        <v>53</v>
      </c>
      <c r="W58" s="112" t="s">
        <v>54</v>
      </c>
      <c r="X58" s="116"/>
      <c r="Y58" s="116"/>
      <c r="Z58" s="116"/>
      <c r="AA58" s="31">
        <v>1</v>
      </c>
      <c r="AB58" s="76" t="s">
        <v>444</v>
      </c>
      <c r="AC58" s="116"/>
      <c r="AD58" s="62"/>
      <c r="AE58" s="93"/>
      <c r="AF58" s="93"/>
      <c r="AG58" s="94"/>
      <c r="AH58" s="116"/>
      <c r="AI58" s="115"/>
      <c r="AJ58" s="115"/>
      <c r="AK58" s="123"/>
      <c r="AL58" s="115"/>
      <c r="AM58" s="116"/>
      <c r="AN58" s="115"/>
      <c r="AO58" s="164"/>
      <c r="AP58" s="164"/>
      <c r="AQ58" s="62"/>
      <c r="AR58" s="116">
        <v>1</v>
      </c>
      <c r="AS58" s="62">
        <v>1</v>
      </c>
      <c r="AT58" s="90" t="s">
        <v>1263</v>
      </c>
      <c r="AU58" s="90" t="s">
        <v>1264</v>
      </c>
      <c r="AV58" s="168">
        <f t="shared" si="13"/>
        <v>1</v>
      </c>
    </row>
    <row r="59" spans="1:48" ht="409.5" x14ac:dyDescent="0.2">
      <c r="A59" s="225"/>
      <c r="B59" s="225"/>
      <c r="C59" s="180" t="s">
        <v>445</v>
      </c>
      <c r="D59" s="180" t="s">
        <v>446</v>
      </c>
      <c r="E59" s="244" t="s">
        <v>306</v>
      </c>
      <c r="F59" s="185" t="s">
        <v>447</v>
      </c>
      <c r="G59" s="185">
        <v>100</v>
      </c>
      <c r="H59" s="182">
        <v>100</v>
      </c>
      <c r="I59" s="182">
        <v>100</v>
      </c>
      <c r="J59" s="182">
        <v>100</v>
      </c>
      <c r="K59" s="182">
        <v>100</v>
      </c>
      <c r="L59" s="66" t="s">
        <v>137</v>
      </c>
      <c r="M59" s="116" t="s">
        <v>138</v>
      </c>
      <c r="N59" s="116" t="s">
        <v>448</v>
      </c>
      <c r="O59" s="111">
        <f t="shared" si="2"/>
        <v>51</v>
      </c>
      <c r="P59" s="117" t="s">
        <v>449</v>
      </c>
      <c r="Q59" s="54" t="s">
        <v>383</v>
      </c>
      <c r="R59" s="54" t="s">
        <v>357</v>
      </c>
      <c r="S59" s="67">
        <v>1</v>
      </c>
      <c r="T59" s="54" t="s">
        <v>450</v>
      </c>
      <c r="U59" s="54" t="s">
        <v>451</v>
      </c>
      <c r="V59" s="54" t="s">
        <v>66</v>
      </c>
      <c r="W59" s="112" t="s">
        <v>54</v>
      </c>
      <c r="X59" s="12"/>
      <c r="Y59" s="67">
        <v>1</v>
      </c>
      <c r="Z59" s="68"/>
      <c r="AA59" s="67">
        <v>1</v>
      </c>
      <c r="AB59" s="10" t="s">
        <v>452</v>
      </c>
      <c r="AC59" s="12"/>
      <c r="AD59" s="62"/>
      <c r="AE59" s="93"/>
      <c r="AF59" s="93"/>
      <c r="AG59" s="94"/>
      <c r="AH59" s="67">
        <v>1</v>
      </c>
      <c r="AI59" s="100">
        <v>1</v>
      </c>
      <c r="AJ59" s="136" t="s">
        <v>453</v>
      </c>
      <c r="AK59" s="130" t="s">
        <v>454</v>
      </c>
      <c r="AL59" s="119">
        <f t="shared" ref="AL59:AL61" si="15">AI59/AH59</f>
        <v>1</v>
      </c>
      <c r="AM59" s="68"/>
      <c r="AN59" s="115"/>
      <c r="AO59" s="164"/>
      <c r="AP59" s="164"/>
      <c r="AQ59" s="62"/>
      <c r="AR59" s="67">
        <v>1</v>
      </c>
      <c r="AS59" s="100">
        <v>1</v>
      </c>
      <c r="AT59" s="248" t="s">
        <v>1254</v>
      </c>
      <c r="AU59" s="130" t="s">
        <v>1255</v>
      </c>
      <c r="AV59" s="168">
        <f t="shared" si="13"/>
        <v>1</v>
      </c>
    </row>
    <row r="60" spans="1:48" ht="60" x14ac:dyDescent="0.2">
      <c r="A60" s="225"/>
      <c r="B60" s="249" t="s">
        <v>455</v>
      </c>
      <c r="C60" s="250" t="s">
        <v>456</v>
      </c>
      <c r="D60" s="229" t="s">
        <v>457</v>
      </c>
      <c r="E60" s="251" t="s">
        <v>458</v>
      </c>
      <c r="F60" s="201" t="s">
        <v>459</v>
      </c>
      <c r="G60" s="199">
        <v>100</v>
      </c>
      <c r="H60" s="199">
        <v>20</v>
      </c>
      <c r="I60" s="199">
        <v>80</v>
      </c>
      <c r="J60" s="199"/>
      <c r="K60" s="199"/>
      <c r="L60" s="111" t="s">
        <v>45</v>
      </c>
      <c r="M60" s="111" t="s">
        <v>460</v>
      </c>
      <c r="N60" s="111" t="s">
        <v>448</v>
      </c>
      <c r="O60" s="111">
        <f t="shared" si="2"/>
        <v>52</v>
      </c>
      <c r="P60" s="117" t="s">
        <v>461</v>
      </c>
      <c r="Q60" s="111" t="s">
        <v>462</v>
      </c>
      <c r="R60" s="11" t="s">
        <v>312</v>
      </c>
      <c r="S60" s="27">
        <v>1</v>
      </c>
      <c r="T60" s="27" t="s">
        <v>463</v>
      </c>
      <c r="U60" s="27" t="s">
        <v>464</v>
      </c>
      <c r="V60" s="9" t="s">
        <v>53</v>
      </c>
      <c r="W60" s="112" t="s">
        <v>54</v>
      </c>
      <c r="X60" s="111"/>
      <c r="Y60" s="111">
        <v>1</v>
      </c>
      <c r="Z60" s="111"/>
      <c r="AA60" s="111"/>
      <c r="AB60" s="10" t="s">
        <v>465</v>
      </c>
      <c r="AC60" s="111"/>
      <c r="AD60" s="62"/>
      <c r="AE60" s="93"/>
      <c r="AF60" s="93"/>
      <c r="AG60" s="94"/>
      <c r="AH60" s="111">
        <v>1</v>
      </c>
      <c r="AI60" s="62">
        <v>1</v>
      </c>
      <c r="AJ60" s="137" t="s">
        <v>466</v>
      </c>
      <c r="AK60" s="157" t="s">
        <v>467</v>
      </c>
      <c r="AL60" s="119">
        <f t="shared" si="15"/>
        <v>1</v>
      </c>
      <c r="AM60" s="111"/>
      <c r="AN60" s="115"/>
      <c r="AO60" s="164"/>
      <c r="AP60" s="164"/>
      <c r="AQ60" s="62"/>
      <c r="AR60" s="90"/>
      <c r="AS60" s="90"/>
      <c r="AT60" s="90"/>
      <c r="AU60" s="90"/>
      <c r="AV60" s="115"/>
    </row>
    <row r="61" spans="1:48" ht="60" x14ac:dyDescent="0.2">
      <c r="A61" s="225"/>
      <c r="B61" s="249"/>
      <c r="C61" s="250"/>
      <c r="D61" s="229"/>
      <c r="E61" s="227"/>
      <c r="F61" s="202"/>
      <c r="G61" s="197"/>
      <c r="H61" s="197"/>
      <c r="I61" s="197"/>
      <c r="J61" s="197"/>
      <c r="K61" s="197"/>
      <c r="L61" s="111" t="s">
        <v>45</v>
      </c>
      <c r="M61" s="111" t="s">
        <v>460</v>
      </c>
      <c r="N61" s="111" t="s">
        <v>448</v>
      </c>
      <c r="O61" s="111">
        <f t="shared" si="2"/>
        <v>53</v>
      </c>
      <c r="P61" s="117" t="s">
        <v>468</v>
      </c>
      <c r="Q61" s="111" t="s">
        <v>462</v>
      </c>
      <c r="R61" s="11" t="s">
        <v>312</v>
      </c>
      <c r="S61" s="27">
        <v>1</v>
      </c>
      <c r="T61" s="27" t="s">
        <v>469</v>
      </c>
      <c r="U61" s="27" t="s">
        <v>470</v>
      </c>
      <c r="V61" s="9" t="s">
        <v>53</v>
      </c>
      <c r="W61" s="112" t="s">
        <v>54</v>
      </c>
      <c r="X61" s="111"/>
      <c r="Y61" s="111">
        <v>1</v>
      </c>
      <c r="Z61" s="111"/>
      <c r="AA61" s="24"/>
      <c r="AB61" s="10" t="s">
        <v>471</v>
      </c>
      <c r="AC61" s="111"/>
      <c r="AD61" s="62"/>
      <c r="AE61" s="93"/>
      <c r="AF61" s="93"/>
      <c r="AG61" s="94"/>
      <c r="AH61" s="111">
        <v>1</v>
      </c>
      <c r="AI61" s="62">
        <v>1</v>
      </c>
      <c r="AJ61" s="138" t="s">
        <v>472</v>
      </c>
      <c r="AK61" s="130" t="s">
        <v>467</v>
      </c>
      <c r="AL61" s="119">
        <f t="shared" si="15"/>
        <v>1</v>
      </c>
      <c r="AM61" s="111"/>
      <c r="AN61" s="115"/>
      <c r="AO61" s="164"/>
      <c r="AP61" s="164"/>
      <c r="AQ61" s="62"/>
      <c r="AR61" s="90"/>
      <c r="AS61" s="90"/>
      <c r="AT61" s="90"/>
      <c r="AU61" s="90"/>
      <c r="AV61" s="115"/>
    </row>
    <row r="62" spans="1:48" ht="60" x14ac:dyDescent="0.2">
      <c r="A62" s="225"/>
      <c r="B62" s="249"/>
      <c r="C62" s="250"/>
      <c r="D62" s="229"/>
      <c r="E62" s="252"/>
      <c r="F62" s="203"/>
      <c r="G62" s="204"/>
      <c r="H62" s="204"/>
      <c r="I62" s="204"/>
      <c r="J62" s="204"/>
      <c r="K62" s="204"/>
      <c r="L62" s="111" t="s">
        <v>45</v>
      </c>
      <c r="M62" s="111" t="s">
        <v>460</v>
      </c>
      <c r="N62" s="23" t="s">
        <v>139</v>
      </c>
      <c r="O62" s="111">
        <f t="shared" si="2"/>
        <v>54</v>
      </c>
      <c r="P62" s="117" t="s">
        <v>473</v>
      </c>
      <c r="Q62" s="111" t="s">
        <v>462</v>
      </c>
      <c r="R62" s="11" t="s">
        <v>312</v>
      </c>
      <c r="S62" s="27">
        <v>4</v>
      </c>
      <c r="T62" s="111" t="s">
        <v>474</v>
      </c>
      <c r="U62" s="111" t="s">
        <v>475</v>
      </c>
      <c r="V62" s="9" t="s">
        <v>53</v>
      </c>
      <c r="W62" s="112" t="s">
        <v>54</v>
      </c>
      <c r="X62" s="111"/>
      <c r="Y62" s="111"/>
      <c r="Z62" s="111"/>
      <c r="AA62" s="24">
        <v>4</v>
      </c>
      <c r="AB62" s="10" t="s">
        <v>475</v>
      </c>
      <c r="AC62" s="111"/>
      <c r="AD62" s="62"/>
      <c r="AE62" s="93"/>
      <c r="AF62" s="93"/>
      <c r="AG62" s="94"/>
      <c r="AH62" s="111"/>
      <c r="AI62" s="115"/>
      <c r="AJ62" s="115"/>
      <c r="AK62" s="123"/>
      <c r="AL62" s="115"/>
      <c r="AM62" s="111"/>
      <c r="AN62" s="115"/>
      <c r="AO62" s="164"/>
      <c r="AP62" s="164"/>
      <c r="AQ62" s="62"/>
      <c r="AR62" s="111">
        <v>4</v>
      </c>
      <c r="AS62" s="62">
        <v>4</v>
      </c>
      <c r="AT62" s="90" t="s">
        <v>1350</v>
      </c>
      <c r="AU62" s="150" t="s">
        <v>1351</v>
      </c>
      <c r="AV62" s="168">
        <f t="shared" ref="AV62:AV64" si="16">+AS62/AR62</f>
        <v>1</v>
      </c>
    </row>
    <row r="63" spans="1:48" ht="90" x14ac:dyDescent="0.2">
      <c r="A63" s="225"/>
      <c r="B63" s="225"/>
      <c r="C63" s="253" t="s">
        <v>476</v>
      </c>
      <c r="D63" s="186" t="s">
        <v>477</v>
      </c>
      <c r="E63" s="188" t="s">
        <v>458</v>
      </c>
      <c r="F63" s="29" t="s">
        <v>478</v>
      </c>
      <c r="G63" s="184">
        <v>100</v>
      </c>
      <c r="H63" s="184">
        <v>100</v>
      </c>
      <c r="I63" s="184">
        <v>100</v>
      </c>
      <c r="J63" s="184">
        <v>100</v>
      </c>
      <c r="K63" s="184">
        <v>100</v>
      </c>
      <c r="L63" s="111" t="s">
        <v>45</v>
      </c>
      <c r="M63" s="111" t="s">
        <v>460</v>
      </c>
      <c r="N63" s="111" t="s">
        <v>448</v>
      </c>
      <c r="O63" s="111">
        <f t="shared" si="2"/>
        <v>55</v>
      </c>
      <c r="P63" s="117" t="s">
        <v>479</v>
      </c>
      <c r="Q63" s="111" t="s">
        <v>462</v>
      </c>
      <c r="R63" s="111" t="s">
        <v>312</v>
      </c>
      <c r="S63" s="28">
        <v>1</v>
      </c>
      <c r="T63" s="111" t="s">
        <v>480</v>
      </c>
      <c r="U63" s="111" t="s">
        <v>481</v>
      </c>
      <c r="V63" s="111" t="s">
        <v>66</v>
      </c>
      <c r="W63" s="112" t="s">
        <v>54</v>
      </c>
      <c r="X63" s="28"/>
      <c r="Y63" s="28"/>
      <c r="Z63" s="28"/>
      <c r="AA63" s="28">
        <v>1</v>
      </c>
      <c r="AB63" s="10" t="s">
        <v>482</v>
      </c>
      <c r="AC63" s="28"/>
      <c r="AD63" s="62"/>
      <c r="AE63" s="93"/>
      <c r="AF63" s="93"/>
      <c r="AG63" s="94"/>
      <c r="AH63" s="28"/>
      <c r="AI63" s="115"/>
      <c r="AJ63" s="115"/>
      <c r="AK63" s="123"/>
      <c r="AL63" s="115"/>
      <c r="AM63" s="28"/>
      <c r="AN63" s="115"/>
      <c r="AO63" s="164"/>
      <c r="AP63" s="164"/>
      <c r="AQ63" s="62"/>
      <c r="AR63" s="113">
        <v>1</v>
      </c>
      <c r="AS63" s="62">
        <v>1</v>
      </c>
      <c r="AT63" s="90" t="s">
        <v>1327</v>
      </c>
      <c r="AU63" s="90" t="s">
        <v>1328</v>
      </c>
      <c r="AV63" s="168">
        <f t="shared" si="16"/>
        <v>1</v>
      </c>
    </row>
    <row r="64" spans="1:48" ht="75" x14ac:dyDescent="0.2">
      <c r="A64" s="207"/>
      <c r="B64" s="207"/>
      <c r="C64" s="254" t="s">
        <v>483</v>
      </c>
      <c r="D64" s="188" t="s">
        <v>484</v>
      </c>
      <c r="E64" s="188" t="s">
        <v>458</v>
      </c>
      <c r="F64" s="29" t="s">
        <v>485</v>
      </c>
      <c r="G64" s="184">
        <v>7</v>
      </c>
      <c r="H64" s="184">
        <v>1</v>
      </c>
      <c r="I64" s="184">
        <v>2</v>
      </c>
      <c r="J64" s="184">
        <v>2</v>
      </c>
      <c r="K64" s="184">
        <v>2</v>
      </c>
      <c r="L64" s="111" t="s">
        <v>45</v>
      </c>
      <c r="M64" s="111" t="s">
        <v>460</v>
      </c>
      <c r="N64" s="23" t="s">
        <v>139</v>
      </c>
      <c r="O64" s="111">
        <f t="shared" si="2"/>
        <v>56</v>
      </c>
      <c r="P64" s="117" t="s">
        <v>486</v>
      </c>
      <c r="Q64" s="25" t="s">
        <v>487</v>
      </c>
      <c r="R64" s="25" t="s">
        <v>312</v>
      </c>
      <c r="S64" s="53">
        <v>2</v>
      </c>
      <c r="T64" s="25" t="s">
        <v>488</v>
      </c>
      <c r="U64" s="25" t="s">
        <v>489</v>
      </c>
      <c r="V64" s="9" t="s">
        <v>53</v>
      </c>
      <c r="W64" s="112" t="s">
        <v>54</v>
      </c>
      <c r="X64" s="53"/>
      <c r="Y64" s="53">
        <v>1</v>
      </c>
      <c r="Z64" s="53"/>
      <c r="AA64" s="53">
        <v>1</v>
      </c>
      <c r="AB64" s="10" t="s">
        <v>490</v>
      </c>
      <c r="AC64" s="53"/>
      <c r="AD64" s="62"/>
      <c r="AE64" s="93"/>
      <c r="AF64" s="93"/>
      <c r="AG64" s="94"/>
      <c r="AH64" s="53">
        <v>1</v>
      </c>
      <c r="AI64" s="62">
        <v>1</v>
      </c>
      <c r="AJ64" s="138" t="s">
        <v>491</v>
      </c>
      <c r="AK64" s="130" t="s">
        <v>492</v>
      </c>
      <c r="AL64" s="119">
        <f t="shared" ref="AL64:AL81" si="17">AI64/AH64</f>
        <v>1</v>
      </c>
      <c r="AM64" s="53"/>
      <c r="AN64" s="115"/>
      <c r="AO64" s="164"/>
      <c r="AP64" s="164"/>
      <c r="AQ64" s="62"/>
      <c r="AR64" s="53">
        <v>1</v>
      </c>
      <c r="AS64" s="62">
        <v>1</v>
      </c>
      <c r="AT64" s="90" t="s">
        <v>1329</v>
      </c>
      <c r="AU64" s="90" t="s">
        <v>1330</v>
      </c>
      <c r="AV64" s="168">
        <f t="shared" si="16"/>
        <v>1</v>
      </c>
    </row>
    <row r="65" spans="1:49" ht="210" x14ac:dyDescent="0.2">
      <c r="A65" s="229" t="s">
        <v>493</v>
      </c>
      <c r="B65" s="229" t="s">
        <v>494</v>
      </c>
      <c r="C65" s="181" t="s">
        <v>495</v>
      </c>
      <c r="D65" s="87" t="s">
        <v>496</v>
      </c>
      <c r="E65" s="188" t="s">
        <v>262</v>
      </c>
      <c r="F65" s="29" t="s">
        <v>497</v>
      </c>
      <c r="G65" s="181">
        <v>1</v>
      </c>
      <c r="H65" s="184" t="s">
        <v>231</v>
      </c>
      <c r="I65" s="184" t="s">
        <v>231</v>
      </c>
      <c r="J65" s="184"/>
      <c r="K65" s="184"/>
      <c r="L65" s="41" t="s">
        <v>45</v>
      </c>
      <c r="M65" s="41" t="s">
        <v>498</v>
      </c>
      <c r="N65" s="41" t="s">
        <v>139</v>
      </c>
      <c r="O65" s="111">
        <f t="shared" si="2"/>
        <v>57</v>
      </c>
      <c r="P65" s="117" t="s">
        <v>499</v>
      </c>
      <c r="Q65" s="41" t="s">
        <v>500</v>
      </c>
      <c r="R65" s="41" t="s">
        <v>266</v>
      </c>
      <c r="S65" s="255">
        <v>1</v>
      </c>
      <c r="T65" s="41" t="s">
        <v>501</v>
      </c>
      <c r="U65" s="41" t="s">
        <v>502</v>
      </c>
      <c r="V65" s="9" t="s">
        <v>53</v>
      </c>
      <c r="W65" s="112" t="s">
        <v>54</v>
      </c>
      <c r="X65" s="89">
        <v>0.2</v>
      </c>
      <c r="Y65" s="89">
        <v>0.3</v>
      </c>
      <c r="Z65" s="89">
        <v>0.5</v>
      </c>
      <c r="AA65" s="256"/>
      <c r="AB65" s="10" t="s">
        <v>503</v>
      </c>
      <c r="AC65" s="89">
        <v>0.2</v>
      </c>
      <c r="AD65" s="89">
        <v>0.16</v>
      </c>
      <c r="AE65" s="93" t="s">
        <v>504</v>
      </c>
      <c r="AF65" s="93" t="s">
        <v>505</v>
      </c>
      <c r="AG65" s="92">
        <f>AD65/AC65</f>
        <v>0.79999999999999993</v>
      </c>
      <c r="AH65" s="89">
        <v>0.3</v>
      </c>
      <c r="AI65" s="89">
        <v>0.3</v>
      </c>
      <c r="AJ65" s="139" t="s">
        <v>506</v>
      </c>
      <c r="AK65" s="140" t="s">
        <v>507</v>
      </c>
      <c r="AL65" s="119">
        <f t="shared" si="17"/>
        <v>1</v>
      </c>
      <c r="AM65" s="89">
        <v>0.5</v>
      </c>
      <c r="AN65" s="62">
        <v>0.3</v>
      </c>
      <c r="AO65" s="167" t="s">
        <v>508</v>
      </c>
      <c r="AP65" s="164" t="s">
        <v>509</v>
      </c>
      <c r="AQ65" s="168">
        <f>+AN65/AM65</f>
        <v>0.6</v>
      </c>
      <c r="AR65" s="115"/>
      <c r="AS65" s="115"/>
      <c r="AT65" s="90"/>
      <c r="AU65" s="90"/>
      <c r="AV65" s="115"/>
    </row>
    <row r="66" spans="1:49" ht="75" x14ac:dyDescent="0.2">
      <c r="A66" s="229"/>
      <c r="B66" s="229"/>
      <c r="C66" s="229" t="s">
        <v>510</v>
      </c>
      <c r="D66" s="87" t="s">
        <v>511</v>
      </c>
      <c r="E66" s="188" t="s">
        <v>362</v>
      </c>
      <c r="F66" s="29" t="s">
        <v>512</v>
      </c>
      <c r="G66" s="181">
        <v>1</v>
      </c>
      <c r="H66" s="184" t="s">
        <v>231</v>
      </c>
      <c r="I66" s="184" t="s">
        <v>231</v>
      </c>
      <c r="J66" s="184"/>
      <c r="K66" s="184"/>
      <c r="L66" s="111" t="s">
        <v>45</v>
      </c>
      <c r="M66" s="111" t="s">
        <v>498</v>
      </c>
      <c r="N66" s="111" t="s">
        <v>139</v>
      </c>
      <c r="O66" s="111">
        <f t="shared" si="2"/>
        <v>58</v>
      </c>
      <c r="P66" s="117" t="s">
        <v>513</v>
      </c>
      <c r="Q66" s="116" t="s">
        <v>362</v>
      </c>
      <c r="R66" s="111" t="s">
        <v>434</v>
      </c>
      <c r="S66" s="116">
        <v>1</v>
      </c>
      <c r="T66" s="111" t="s">
        <v>514</v>
      </c>
      <c r="U66" s="111" t="s">
        <v>515</v>
      </c>
      <c r="V66" s="9" t="s">
        <v>53</v>
      </c>
      <c r="W66" s="112" t="s">
        <v>54</v>
      </c>
      <c r="X66" s="111"/>
      <c r="Y66" s="111"/>
      <c r="Z66" s="111">
        <v>0.5</v>
      </c>
      <c r="AA66" s="111">
        <v>0.5</v>
      </c>
      <c r="AB66" s="10" t="s">
        <v>516</v>
      </c>
      <c r="AC66" s="111"/>
      <c r="AD66" s="62"/>
      <c r="AE66" s="93"/>
      <c r="AF66" s="93"/>
      <c r="AG66" s="120"/>
      <c r="AH66" s="111"/>
      <c r="AI66" s="121"/>
      <c r="AJ66" s="115"/>
      <c r="AK66" s="123"/>
      <c r="AL66" s="115"/>
      <c r="AM66" s="111">
        <v>0.5</v>
      </c>
      <c r="AN66" s="62">
        <v>0.3</v>
      </c>
      <c r="AO66" s="167" t="s">
        <v>517</v>
      </c>
      <c r="AP66" s="164" t="s">
        <v>509</v>
      </c>
      <c r="AQ66" s="168">
        <f>+AN66/AM66</f>
        <v>0.6</v>
      </c>
      <c r="AR66" s="111">
        <v>0.5</v>
      </c>
      <c r="AS66" s="62">
        <v>0</v>
      </c>
      <c r="AT66" s="90" t="s">
        <v>1375</v>
      </c>
      <c r="AU66" s="90" t="s">
        <v>82</v>
      </c>
      <c r="AV66" s="168">
        <f t="shared" ref="AV66:AV68" si="18">+AS66/AR66</f>
        <v>0</v>
      </c>
    </row>
    <row r="67" spans="1:49" ht="120" x14ac:dyDescent="0.2">
      <c r="A67" s="229"/>
      <c r="B67" s="229"/>
      <c r="C67" s="229"/>
      <c r="D67" s="86" t="s">
        <v>518</v>
      </c>
      <c r="E67" s="244" t="s">
        <v>362</v>
      </c>
      <c r="F67" s="185" t="s">
        <v>519</v>
      </c>
      <c r="G67" s="69">
        <v>100</v>
      </c>
      <c r="H67" s="69">
        <v>15</v>
      </c>
      <c r="I67" s="69">
        <v>40</v>
      </c>
      <c r="J67" s="69">
        <v>40</v>
      </c>
      <c r="K67" s="69">
        <v>5</v>
      </c>
      <c r="L67" s="111" t="s">
        <v>308</v>
      </c>
      <c r="M67" s="111" t="s">
        <v>232</v>
      </c>
      <c r="N67" s="111" t="s">
        <v>139</v>
      </c>
      <c r="O67" s="111">
        <f t="shared" si="2"/>
        <v>59</v>
      </c>
      <c r="P67" s="76" t="s">
        <v>520</v>
      </c>
      <c r="Q67" s="116" t="s">
        <v>362</v>
      </c>
      <c r="R67" s="116" t="s">
        <v>434</v>
      </c>
      <c r="S67" s="14">
        <v>1</v>
      </c>
      <c r="T67" s="116" t="s">
        <v>521</v>
      </c>
      <c r="U67" s="116" t="s">
        <v>522</v>
      </c>
      <c r="V67" s="116" t="s">
        <v>66</v>
      </c>
      <c r="W67" s="112" t="s">
        <v>54</v>
      </c>
      <c r="X67" s="14">
        <v>1</v>
      </c>
      <c r="Y67" s="14">
        <v>1</v>
      </c>
      <c r="Z67" s="14">
        <v>1</v>
      </c>
      <c r="AA67" s="14">
        <v>1</v>
      </c>
      <c r="AB67" s="76" t="s">
        <v>523</v>
      </c>
      <c r="AC67" s="14">
        <v>1</v>
      </c>
      <c r="AD67" s="14">
        <v>1</v>
      </c>
      <c r="AE67" s="93" t="s">
        <v>524</v>
      </c>
      <c r="AF67" s="93" t="s">
        <v>525</v>
      </c>
      <c r="AG67" s="119">
        <f>AD67/AC67</f>
        <v>1</v>
      </c>
      <c r="AH67" s="14">
        <v>1</v>
      </c>
      <c r="AI67" s="14">
        <v>1</v>
      </c>
      <c r="AJ67" s="93" t="s">
        <v>526</v>
      </c>
      <c r="AK67" s="130" t="s">
        <v>527</v>
      </c>
      <c r="AL67" s="119">
        <f t="shared" si="17"/>
        <v>1</v>
      </c>
      <c r="AM67" s="14">
        <v>1</v>
      </c>
      <c r="AN67" s="14">
        <v>1</v>
      </c>
      <c r="AO67" s="167" t="s">
        <v>528</v>
      </c>
      <c r="AP67" s="164" t="s">
        <v>529</v>
      </c>
      <c r="AQ67" s="168">
        <f>+AN67/AM67</f>
        <v>1</v>
      </c>
      <c r="AR67" s="14">
        <v>1</v>
      </c>
      <c r="AS67" s="100">
        <v>1</v>
      </c>
      <c r="AT67" s="90" t="s">
        <v>1331</v>
      </c>
      <c r="AU67" s="90" t="s">
        <v>1189</v>
      </c>
      <c r="AV67" s="168">
        <f t="shared" si="18"/>
        <v>1</v>
      </c>
    </row>
    <row r="68" spans="1:49" ht="375" x14ac:dyDescent="0.2">
      <c r="A68" s="229"/>
      <c r="B68" s="229"/>
      <c r="C68" s="229"/>
      <c r="D68" s="200" t="s">
        <v>530</v>
      </c>
      <c r="E68" s="229" t="s">
        <v>531</v>
      </c>
      <c r="F68" s="201" t="s">
        <v>532</v>
      </c>
      <c r="G68" s="199">
        <v>1</v>
      </c>
      <c r="H68" s="199" t="s">
        <v>231</v>
      </c>
      <c r="I68" s="199" t="s">
        <v>231</v>
      </c>
      <c r="J68" s="199"/>
      <c r="K68" s="199"/>
      <c r="L68" s="16" t="s">
        <v>533</v>
      </c>
      <c r="M68" s="16" t="s">
        <v>534</v>
      </c>
      <c r="N68" s="41" t="s">
        <v>139</v>
      </c>
      <c r="O68" s="111">
        <f t="shared" si="2"/>
        <v>60</v>
      </c>
      <c r="P68" s="117" t="s">
        <v>535</v>
      </c>
      <c r="Q68" s="41" t="s">
        <v>531</v>
      </c>
      <c r="R68" s="16" t="s">
        <v>536</v>
      </c>
      <c r="S68" s="255">
        <v>1</v>
      </c>
      <c r="T68" s="41" t="s">
        <v>537</v>
      </c>
      <c r="U68" s="16" t="s">
        <v>538</v>
      </c>
      <c r="V68" s="9" t="s">
        <v>53</v>
      </c>
      <c r="W68" s="112" t="s">
        <v>54</v>
      </c>
      <c r="X68" s="96"/>
      <c r="Y68" s="96">
        <v>0.4</v>
      </c>
      <c r="Z68" s="96">
        <v>0.4</v>
      </c>
      <c r="AA68" s="96">
        <v>0.2</v>
      </c>
      <c r="AB68" s="10" t="s">
        <v>539</v>
      </c>
      <c r="AC68" s="96"/>
      <c r="AD68" s="62"/>
      <c r="AE68" s="93"/>
      <c r="AF68" s="93"/>
      <c r="AG68" s="120"/>
      <c r="AH68" s="54">
        <v>0.4</v>
      </c>
      <c r="AI68" s="96">
        <v>0.4</v>
      </c>
      <c r="AJ68" s="139" t="s">
        <v>540</v>
      </c>
      <c r="AK68" s="140" t="s">
        <v>541</v>
      </c>
      <c r="AL68" s="119">
        <f t="shared" si="17"/>
        <v>1</v>
      </c>
      <c r="AM68" s="96">
        <v>0.4</v>
      </c>
      <c r="AN68" s="96">
        <v>0.4</v>
      </c>
      <c r="AO68" s="169" t="s">
        <v>542</v>
      </c>
      <c r="AP68" s="169" t="s">
        <v>543</v>
      </c>
      <c r="AQ68" s="168">
        <f>+AN68/AM68</f>
        <v>1</v>
      </c>
      <c r="AR68" s="54">
        <v>0.2</v>
      </c>
      <c r="AS68" s="62">
        <v>0.2</v>
      </c>
      <c r="AT68" s="90" t="s">
        <v>1201</v>
      </c>
      <c r="AU68" s="90" t="s">
        <v>1332</v>
      </c>
      <c r="AV68" s="168">
        <f t="shared" si="18"/>
        <v>1</v>
      </c>
    </row>
    <row r="69" spans="1:49" ht="243.75" customHeight="1" x14ac:dyDescent="0.2">
      <c r="A69" s="229"/>
      <c r="B69" s="229"/>
      <c r="C69" s="229"/>
      <c r="D69" s="200"/>
      <c r="E69" s="229"/>
      <c r="F69" s="202"/>
      <c r="G69" s="197"/>
      <c r="H69" s="197"/>
      <c r="I69" s="197"/>
      <c r="J69" s="197"/>
      <c r="K69" s="197"/>
      <c r="L69" s="111" t="s">
        <v>308</v>
      </c>
      <c r="M69" s="16" t="s">
        <v>534</v>
      </c>
      <c r="N69" s="16" t="s">
        <v>544</v>
      </c>
      <c r="O69" s="111">
        <f t="shared" si="2"/>
        <v>61</v>
      </c>
      <c r="P69" s="117" t="s">
        <v>545</v>
      </c>
      <c r="Q69" s="16" t="s">
        <v>546</v>
      </c>
      <c r="R69" s="16" t="s">
        <v>536</v>
      </c>
      <c r="S69" s="257">
        <v>1</v>
      </c>
      <c r="T69" s="16" t="s">
        <v>547</v>
      </c>
      <c r="U69" s="16" t="s">
        <v>548</v>
      </c>
      <c r="V69" s="9" t="s">
        <v>53</v>
      </c>
      <c r="W69" s="112" t="s">
        <v>54</v>
      </c>
      <c r="X69" s="96"/>
      <c r="Y69" s="96">
        <v>1</v>
      </c>
      <c r="Z69" s="96"/>
      <c r="AA69" s="96"/>
      <c r="AB69" s="10" t="s">
        <v>549</v>
      </c>
      <c r="AC69" s="96"/>
      <c r="AD69" s="62"/>
      <c r="AE69" s="93"/>
      <c r="AF69" s="93"/>
      <c r="AG69" s="120"/>
      <c r="AH69" s="54">
        <v>1</v>
      </c>
      <c r="AI69" s="96">
        <v>1</v>
      </c>
      <c r="AJ69" s="139" t="s">
        <v>550</v>
      </c>
      <c r="AK69" s="140" t="s">
        <v>551</v>
      </c>
      <c r="AL69" s="119">
        <f t="shared" si="17"/>
        <v>1</v>
      </c>
      <c r="AM69" s="96"/>
      <c r="AN69" s="115"/>
      <c r="AO69" s="164"/>
      <c r="AP69" s="164"/>
      <c r="AQ69" s="62"/>
      <c r="AR69" s="115"/>
      <c r="AS69" s="115"/>
      <c r="AT69" s="90"/>
      <c r="AU69" s="90"/>
      <c r="AV69" s="115"/>
    </row>
    <row r="70" spans="1:49" ht="193.5" customHeight="1" x14ac:dyDescent="0.2">
      <c r="A70" s="229"/>
      <c r="B70" s="229"/>
      <c r="C70" s="229"/>
      <c r="D70" s="200"/>
      <c r="E70" s="229"/>
      <c r="F70" s="202"/>
      <c r="G70" s="197"/>
      <c r="H70" s="197"/>
      <c r="I70" s="197"/>
      <c r="J70" s="197"/>
      <c r="K70" s="197"/>
      <c r="L70" s="16" t="s">
        <v>533</v>
      </c>
      <c r="M70" s="16" t="s">
        <v>534</v>
      </c>
      <c r="N70" s="16" t="s">
        <v>544</v>
      </c>
      <c r="O70" s="111">
        <f t="shared" si="2"/>
        <v>62</v>
      </c>
      <c r="P70" s="117" t="s">
        <v>552</v>
      </c>
      <c r="Q70" s="16" t="s">
        <v>553</v>
      </c>
      <c r="R70" s="16" t="s">
        <v>536</v>
      </c>
      <c r="S70" s="257">
        <v>1</v>
      </c>
      <c r="T70" s="16" t="s">
        <v>554</v>
      </c>
      <c r="U70" s="16" t="s">
        <v>555</v>
      </c>
      <c r="V70" s="9" t="s">
        <v>53</v>
      </c>
      <c r="W70" s="112" t="s">
        <v>54</v>
      </c>
      <c r="X70" s="96"/>
      <c r="Y70" s="96">
        <v>1</v>
      </c>
      <c r="Z70" s="96"/>
      <c r="AA70" s="96"/>
      <c r="AB70" s="10" t="s">
        <v>556</v>
      </c>
      <c r="AC70" s="96"/>
      <c r="AD70" s="62"/>
      <c r="AE70" s="93"/>
      <c r="AF70" s="93"/>
      <c r="AG70" s="120"/>
      <c r="AH70" s="54">
        <v>1</v>
      </c>
      <c r="AI70" s="96">
        <v>1</v>
      </c>
      <c r="AJ70" s="139" t="s">
        <v>557</v>
      </c>
      <c r="AK70" s="140" t="s">
        <v>558</v>
      </c>
      <c r="AL70" s="119">
        <f t="shared" si="17"/>
        <v>1</v>
      </c>
      <c r="AM70" s="96"/>
      <c r="AN70" s="115"/>
      <c r="AO70" s="164"/>
      <c r="AP70" s="164"/>
      <c r="AQ70" s="62"/>
      <c r="AR70" s="115"/>
      <c r="AS70" s="115"/>
      <c r="AT70" s="90"/>
      <c r="AU70" s="90"/>
      <c r="AV70" s="115"/>
    </row>
    <row r="71" spans="1:49" ht="180" x14ac:dyDescent="0.2">
      <c r="A71" s="229"/>
      <c r="B71" s="229"/>
      <c r="C71" s="229"/>
      <c r="D71" s="200"/>
      <c r="E71" s="229"/>
      <c r="F71" s="202"/>
      <c r="G71" s="197"/>
      <c r="H71" s="197"/>
      <c r="I71" s="197"/>
      <c r="J71" s="197"/>
      <c r="K71" s="197"/>
      <c r="L71" s="41" t="s">
        <v>533</v>
      </c>
      <c r="M71" s="41" t="s">
        <v>534</v>
      </c>
      <c r="N71" s="16" t="s">
        <v>544</v>
      </c>
      <c r="O71" s="111">
        <f t="shared" si="2"/>
        <v>63</v>
      </c>
      <c r="P71" s="117" t="s">
        <v>559</v>
      </c>
      <c r="Q71" s="16" t="s">
        <v>546</v>
      </c>
      <c r="R71" s="16" t="s">
        <v>536</v>
      </c>
      <c r="S71" s="257">
        <v>100</v>
      </c>
      <c r="T71" s="16" t="s">
        <v>560</v>
      </c>
      <c r="U71" s="16" t="s">
        <v>561</v>
      </c>
      <c r="V71" s="9" t="s">
        <v>53</v>
      </c>
      <c r="W71" s="112" t="s">
        <v>54</v>
      </c>
      <c r="X71" s="89"/>
      <c r="Y71" s="89">
        <v>30</v>
      </c>
      <c r="Z71" s="89">
        <v>80</v>
      </c>
      <c r="AA71" s="89">
        <v>100</v>
      </c>
      <c r="AB71" s="10" t="s">
        <v>562</v>
      </c>
      <c r="AC71" s="89"/>
      <c r="AD71" s="62"/>
      <c r="AE71" s="93"/>
      <c r="AF71" s="93"/>
      <c r="AG71" s="94"/>
      <c r="AH71" s="89">
        <v>30</v>
      </c>
      <c r="AI71" s="141">
        <v>44</v>
      </c>
      <c r="AJ71" s="139" t="s">
        <v>563</v>
      </c>
      <c r="AK71" s="140" t="s">
        <v>564</v>
      </c>
      <c r="AL71" s="119">
        <v>1</v>
      </c>
      <c r="AM71" s="89">
        <v>80</v>
      </c>
      <c r="AN71" s="89">
        <v>80</v>
      </c>
      <c r="AO71" s="167" t="s">
        <v>565</v>
      </c>
      <c r="AP71" s="169" t="s">
        <v>566</v>
      </c>
      <c r="AQ71" s="168">
        <f t="shared" ref="AQ71:AQ76" si="19">+AN71/AM71</f>
        <v>1</v>
      </c>
      <c r="AR71" s="89">
        <v>100</v>
      </c>
      <c r="AS71" s="62">
        <v>100</v>
      </c>
      <c r="AT71" s="90" t="s">
        <v>1202</v>
      </c>
      <c r="AU71" s="90" t="s">
        <v>1203</v>
      </c>
      <c r="AV71" s="168">
        <f>+AS71/AR71</f>
        <v>1</v>
      </c>
    </row>
    <row r="72" spans="1:49" ht="270" x14ac:dyDescent="0.2">
      <c r="A72" s="229"/>
      <c r="B72" s="229"/>
      <c r="C72" s="229"/>
      <c r="D72" s="200"/>
      <c r="E72" s="229"/>
      <c r="F72" s="202"/>
      <c r="G72" s="197"/>
      <c r="H72" s="197"/>
      <c r="I72" s="197"/>
      <c r="J72" s="197"/>
      <c r="K72" s="197"/>
      <c r="L72" s="111" t="s">
        <v>308</v>
      </c>
      <c r="M72" s="16" t="s">
        <v>534</v>
      </c>
      <c r="N72" s="16" t="s">
        <v>544</v>
      </c>
      <c r="O72" s="111">
        <f t="shared" si="2"/>
        <v>64</v>
      </c>
      <c r="P72" s="117" t="s">
        <v>567</v>
      </c>
      <c r="Q72" s="16" t="s">
        <v>568</v>
      </c>
      <c r="R72" s="16" t="s">
        <v>536</v>
      </c>
      <c r="S72" s="257">
        <v>1</v>
      </c>
      <c r="T72" s="16" t="s">
        <v>569</v>
      </c>
      <c r="U72" s="16" t="s">
        <v>570</v>
      </c>
      <c r="V72" s="9" t="s">
        <v>53</v>
      </c>
      <c r="W72" s="112" t="s">
        <v>54</v>
      </c>
      <c r="X72" s="96"/>
      <c r="Y72" s="96">
        <v>0.5</v>
      </c>
      <c r="Z72" s="96">
        <v>0.5</v>
      </c>
      <c r="AA72" s="96"/>
      <c r="AB72" s="10" t="s">
        <v>571</v>
      </c>
      <c r="AC72" s="96"/>
      <c r="AD72" s="62"/>
      <c r="AE72" s="93"/>
      <c r="AF72" s="93"/>
      <c r="AG72" s="94"/>
      <c r="AH72" s="54">
        <v>0.5</v>
      </c>
      <c r="AI72" s="96">
        <v>0.5</v>
      </c>
      <c r="AJ72" s="139" t="s">
        <v>572</v>
      </c>
      <c r="AK72" s="140" t="s">
        <v>573</v>
      </c>
      <c r="AL72" s="119">
        <f t="shared" si="17"/>
        <v>1</v>
      </c>
      <c r="AM72" s="96">
        <v>0.5</v>
      </c>
      <c r="AN72" s="96">
        <v>0.5</v>
      </c>
      <c r="AO72" s="167" t="s">
        <v>574</v>
      </c>
      <c r="AP72" s="169" t="s">
        <v>575</v>
      </c>
      <c r="AQ72" s="168">
        <f t="shared" si="19"/>
        <v>1</v>
      </c>
      <c r="AR72" s="115"/>
      <c r="AS72" s="115"/>
      <c r="AT72" s="90"/>
      <c r="AU72" s="90"/>
      <c r="AV72" s="115"/>
    </row>
    <row r="73" spans="1:49" ht="360" x14ac:dyDescent="0.2">
      <c r="A73" s="229"/>
      <c r="B73" s="229"/>
      <c r="C73" s="229"/>
      <c r="D73" s="200"/>
      <c r="E73" s="229"/>
      <c r="F73" s="202"/>
      <c r="G73" s="197"/>
      <c r="H73" s="197"/>
      <c r="I73" s="197"/>
      <c r="J73" s="197"/>
      <c r="K73" s="197"/>
      <c r="L73" s="16" t="s">
        <v>533</v>
      </c>
      <c r="M73" s="16" t="s">
        <v>534</v>
      </c>
      <c r="N73" s="16" t="s">
        <v>544</v>
      </c>
      <c r="O73" s="111">
        <f t="shared" ref="O73:O136" si="20">O72+1</f>
        <v>65</v>
      </c>
      <c r="P73" s="117" t="s">
        <v>576</v>
      </c>
      <c r="Q73" s="16" t="s">
        <v>531</v>
      </c>
      <c r="R73" s="16" t="s">
        <v>536</v>
      </c>
      <c r="S73" s="257">
        <v>100</v>
      </c>
      <c r="T73" s="16" t="s">
        <v>577</v>
      </c>
      <c r="U73" s="16" t="s">
        <v>578</v>
      </c>
      <c r="V73" s="9" t="s">
        <v>66</v>
      </c>
      <c r="W73" s="112" t="s">
        <v>54</v>
      </c>
      <c r="X73" s="96">
        <v>20</v>
      </c>
      <c r="Y73" s="96">
        <v>25</v>
      </c>
      <c r="Z73" s="96">
        <v>30</v>
      </c>
      <c r="AA73" s="96">
        <v>25</v>
      </c>
      <c r="AB73" s="10" t="s">
        <v>579</v>
      </c>
      <c r="AC73" s="96">
        <v>20</v>
      </c>
      <c r="AD73" s="96">
        <v>20</v>
      </c>
      <c r="AE73" s="93" t="s">
        <v>580</v>
      </c>
      <c r="AF73" s="93" t="s">
        <v>581</v>
      </c>
      <c r="AG73" s="92">
        <f>AD73/AC73</f>
        <v>1</v>
      </c>
      <c r="AH73" s="54">
        <v>25</v>
      </c>
      <c r="AI73" s="96">
        <v>25</v>
      </c>
      <c r="AJ73" s="139" t="s">
        <v>582</v>
      </c>
      <c r="AK73" s="140" t="s">
        <v>583</v>
      </c>
      <c r="AL73" s="119">
        <f t="shared" si="17"/>
        <v>1</v>
      </c>
      <c r="AM73" s="96">
        <v>30</v>
      </c>
      <c r="AN73" s="96">
        <v>30</v>
      </c>
      <c r="AO73" s="167" t="s">
        <v>584</v>
      </c>
      <c r="AP73" s="169" t="s">
        <v>585</v>
      </c>
      <c r="AQ73" s="168">
        <f t="shared" si="19"/>
        <v>1</v>
      </c>
      <c r="AR73" s="54">
        <v>25</v>
      </c>
      <c r="AS73" s="62">
        <v>25</v>
      </c>
      <c r="AT73" s="90" t="s">
        <v>1204</v>
      </c>
      <c r="AU73" s="90" t="s">
        <v>1205</v>
      </c>
      <c r="AV73" s="168">
        <f t="shared" ref="AV73" si="21">+AS73/AR73</f>
        <v>1</v>
      </c>
    </row>
    <row r="74" spans="1:49" ht="135" x14ac:dyDescent="0.2">
      <c r="A74" s="229"/>
      <c r="B74" s="229"/>
      <c r="C74" s="229"/>
      <c r="D74" s="200" t="s">
        <v>586</v>
      </c>
      <c r="E74" s="229" t="s">
        <v>362</v>
      </c>
      <c r="F74" s="229" t="s">
        <v>587</v>
      </c>
      <c r="G74" s="196">
        <v>0.8</v>
      </c>
      <c r="H74" s="196">
        <v>0.72</v>
      </c>
      <c r="I74" s="196">
        <v>0.75</v>
      </c>
      <c r="J74" s="196">
        <v>0.78</v>
      </c>
      <c r="K74" s="196">
        <v>0.8</v>
      </c>
      <c r="L74" s="111" t="s">
        <v>45</v>
      </c>
      <c r="M74" s="111" t="s">
        <v>498</v>
      </c>
      <c r="N74" s="111" t="s">
        <v>139</v>
      </c>
      <c r="O74" s="111">
        <f t="shared" si="20"/>
        <v>66</v>
      </c>
      <c r="P74" s="117" t="s">
        <v>588</v>
      </c>
      <c r="Q74" s="111" t="s">
        <v>362</v>
      </c>
      <c r="R74" s="11" t="s">
        <v>434</v>
      </c>
      <c r="S74" s="111">
        <v>1</v>
      </c>
      <c r="T74" s="111" t="s">
        <v>589</v>
      </c>
      <c r="U74" s="111" t="s">
        <v>590</v>
      </c>
      <c r="V74" s="9" t="s">
        <v>53</v>
      </c>
      <c r="W74" s="112" t="s">
        <v>54</v>
      </c>
      <c r="X74" s="111"/>
      <c r="Y74" s="111"/>
      <c r="Z74" s="111">
        <v>0.5</v>
      </c>
      <c r="AA74" s="111">
        <v>0.5</v>
      </c>
      <c r="AB74" s="10" t="s">
        <v>591</v>
      </c>
      <c r="AC74" s="111"/>
      <c r="AD74" s="62"/>
      <c r="AE74" s="93"/>
      <c r="AF74" s="93"/>
      <c r="AG74" s="91"/>
      <c r="AH74" s="111"/>
      <c r="AI74" s="121"/>
      <c r="AJ74" s="115"/>
      <c r="AK74" s="123"/>
      <c r="AL74" s="115"/>
      <c r="AM74" s="111">
        <v>0.5</v>
      </c>
      <c r="AN74" s="111">
        <v>0.5</v>
      </c>
      <c r="AO74" s="167" t="s">
        <v>592</v>
      </c>
      <c r="AP74" s="167" t="s">
        <v>593</v>
      </c>
      <c r="AQ74" s="168">
        <f t="shared" si="19"/>
        <v>1</v>
      </c>
      <c r="AR74" s="111">
        <v>0.5</v>
      </c>
      <c r="AS74" s="111">
        <v>0.5</v>
      </c>
      <c r="AT74" s="90" t="s">
        <v>1195</v>
      </c>
      <c r="AU74" s="90" t="s">
        <v>1196</v>
      </c>
      <c r="AV74" s="168">
        <f t="shared" ref="AV74" si="22">+AS74/AR74</f>
        <v>1</v>
      </c>
    </row>
    <row r="75" spans="1:49" ht="90" x14ac:dyDescent="0.2">
      <c r="A75" s="229"/>
      <c r="B75" s="229"/>
      <c r="C75" s="229"/>
      <c r="D75" s="200"/>
      <c r="E75" s="229"/>
      <c r="F75" s="229"/>
      <c r="G75" s="196"/>
      <c r="H75" s="196"/>
      <c r="I75" s="196"/>
      <c r="J75" s="196"/>
      <c r="K75" s="196"/>
      <c r="L75" s="111" t="s">
        <v>594</v>
      </c>
      <c r="M75" s="111" t="s">
        <v>595</v>
      </c>
      <c r="N75" s="111" t="s">
        <v>139</v>
      </c>
      <c r="O75" s="111">
        <f t="shared" si="20"/>
        <v>67</v>
      </c>
      <c r="P75" s="117" t="s">
        <v>596</v>
      </c>
      <c r="Q75" s="111" t="s">
        <v>362</v>
      </c>
      <c r="R75" s="111" t="s">
        <v>434</v>
      </c>
      <c r="S75" s="111">
        <v>2</v>
      </c>
      <c r="T75" s="111" t="s">
        <v>597</v>
      </c>
      <c r="U75" s="111" t="s">
        <v>598</v>
      </c>
      <c r="V75" s="9" t="s">
        <v>53</v>
      </c>
      <c r="W75" s="112" t="s">
        <v>54</v>
      </c>
      <c r="X75" s="111"/>
      <c r="Y75" s="111">
        <v>1</v>
      </c>
      <c r="Z75" s="111">
        <v>1</v>
      </c>
      <c r="AA75" s="112"/>
      <c r="AB75" s="10" t="s">
        <v>599</v>
      </c>
      <c r="AC75" s="111"/>
      <c r="AD75" s="62"/>
      <c r="AE75" s="93"/>
      <c r="AF75" s="93"/>
      <c r="AG75" s="91"/>
      <c r="AH75" s="111">
        <v>1</v>
      </c>
      <c r="AI75" s="142">
        <v>1</v>
      </c>
      <c r="AJ75" s="93" t="s">
        <v>600</v>
      </c>
      <c r="AK75" s="130" t="s">
        <v>601</v>
      </c>
      <c r="AL75" s="119">
        <f t="shared" si="17"/>
        <v>1</v>
      </c>
      <c r="AM75" s="111">
        <v>1</v>
      </c>
      <c r="AN75" s="111">
        <v>1</v>
      </c>
      <c r="AO75" s="167" t="s">
        <v>602</v>
      </c>
      <c r="AP75" s="167" t="s">
        <v>601</v>
      </c>
      <c r="AQ75" s="168">
        <f t="shared" si="19"/>
        <v>1</v>
      </c>
      <c r="AR75" s="115"/>
      <c r="AS75" s="115"/>
      <c r="AT75" s="90"/>
      <c r="AU75" s="90"/>
      <c r="AV75" s="115"/>
    </row>
    <row r="76" spans="1:49" ht="345" x14ac:dyDescent="0.2">
      <c r="A76" s="229"/>
      <c r="B76" s="229"/>
      <c r="C76" s="229"/>
      <c r="D76" s="200"/>
      <c r="E76" s="229"/>
      <c r="F76" s="229"/>
      <c r="G76" s="196"/>
      <c r="H76" s="196"/>
      <c r="I76" s="196"/>
      <c r="J76" s="196"/>
      <c r="K76" s="196"/>
      <c r="L76" s="111" t="s">
        <v>45</v>
      </c>
      <c r="M76" s="111" t="s">
        <v>498</v>
      </c>
      <c r="N76" s="111" t="s">
        <v>139</v>
      </c>
      <c r="O76" s="111">
        <f t="shared" si="20"/>
        <v>68</v>
      </c>
      <c r="P76" s="117" t="s">
        <v>603</v>
      </c>
      <c r="Q76" s="111" t="s">
        <v>362</v>
      </c>
      <c r="R76" s="11" t="s">
        <v>434</v>
      </c>
      <c r="S76" s="111">
        <v>1</v>
      </c>
      <c r="T76" s="111" t="s">
        <v>604</v>
      </c>
      <c r="U76" s="111" t="s">
        <v>605</v>
      </c>
      <c r="V76" s="111" t="s">
        <v>66</v>
      </c>
      <c r="W76" s="112" t="s">
        <v>54</v>
      </c>
      <c r="X76" s="111">
        <v>0.25</v>
      </c>
      <c r="Y76" s="111"/>
      <c r="Z76" s="111">
        <v>0.375</v>
      </c>
      <c r="AA76" s="111">
        <v>0.375</v>
      </c>
      <c r="AB76" s="10" t="s">
        <v>606</v>
      </c>
      <c r="AC76" s="111">
        <v>0.25</v>
      </c>
      <c r="AD76" s="111">
        <v>0.25</v>
      </c>
      <c r="AE76" s="93" t="s">
        <v>607</v>
      </c>
      <c r="AF76" s="93" t="s">
        <v>608</v>
      </c>
      <c r="AG76" s="92">
        <f>AD76/AC76</f>
        <v>1</v>
      </c>
      <c r="AH76" s="111"/>
      <c r="AI76" s="121"/>
      <c r="AJ76" s="115"/>
      <c r="AK76" s="123"/>
      <c r="AL76" s="115"/>
      <c r="AM76" s="111">
        <v>0.375</v>
      </c>
      <c r="AN76" s="111">
        <v>0.375</v>
      </c>
      <c r="AO76" s="167" t="s">
        <v>609</v>
      </c>
      <c r="AP76" s="167" t="s">
        <v>610</v>
      </c>
      <c r="AQ76" s="168">
        <f t="shared" si="19"/>
        <v>1</v>
      </c>
      <c r="AR76" s="111">
        <v>0.375</v>
      </c>
      <c r="AS76" s="111">
        <v>0.375</v>
      </c>
      <c r="AT76" s="90" t="s">
        <v>1197</v>
      </c>
      <c r="AU76" s="90" t="s">
        <v>1198</v>
      </c>
      <c r="AV76" s="168">
        <f t="shared" ref="AV76:AV80" si="23">+AS76/AR76</f>
        <v>1</v>
      </c>
    </row>
    <row r="77" spans="1:49" ht="150" x14ac:dyDescent="0.2">
      <c r="A77" s="229"/>
      <c r="B77" s="229"/>
      <c r="C77" s="229"/>
      <c r="D77" s="200"/>
      <c r="E77" s="229"/>
      <c r="F77" s="229"/>
      <c r="G77" s="196"/>
      <c r="H77" s="196"/>
      <c r="I77" s="196"/>
      <c r="J77" s="196"/>
      <c r="K77" s="196"/>
      <c r="L77" s="111" t="s">
        <v>594</v>
      </c>
      <c r="M77" s="111" t="s">
        <v>595</v>
      </c>
      <c r="N77" s="111" t="s">
        <v>139</v>
      </c>
      <c r="O77" s="111">
        <f t="shared" si="20"/>
        <v>69</v>
      </c>
      <c r="P77" s="117" t="s">
        <v>611</v>
      </c>
      <c r="Q77" s="111" t="s">
        <v>362</v>
      </c>
      <c r="R77" s="49" t="s">
        <v>363</v>
      </c>
      <c r="S77" s="111">
        <v>4</v>
      </c>
      <c r="T77" s="111" t="s">
        <v>612</v>
      </c>
      <c r="U77" s="111" t="s">
        <v>613</v>
      </c>
      <c r="V77" s="9" t="s">
        <v>53</v>
      </c>
      <c r="W77" s="112" t="s">
        <v>54</v>
      </c>
      <c r="X77" s="111">
        <v>1</v>
      </c>
      <c r="Y77" s="111">
        <v>1</v>
      </c>
      <c r="Z77" s="111">
        <v>1</v>
      </c>
      <c r="AA77" s="111">
        <v>1</v>
      </c>
      <c r="AB77" s="10" t="s">
        <v>614</v>
      </c>
      <c r="AC77" s="111">
        <v>1</v>
      </c>
      <c r="AD77" s="62">
        <v>1</v>
      </c>
      <c r="AE77" s="93" t="s">
        <v>615</v>
      </c>
      <c r="AF77" s="93" t="s">
        <v>616</v>
      </c>
      <c r="AG77" s="92">
        <f>AD77/AC77</f>
        <v>1</v>
      </c>
      <c r="AH77" s="111">
        <v>1</v>
      </c>
      <c r="AI77" s="143">
        <v>1</v>
      </c>
      <c r="AJ77" s="93" t="s">
        <v>617</v>
      </c>
      <c r="AK77" s="130" t="s">
        <v>616</v>
      </c>
      <c r="AL77" s="119">
        <f t="shared" si="17"/>
        <v>1</v>
      </c>
      <c r="AM77" s="111">
        <v>1</v>
      </c>
      <c r="AN77" s="111">
        <v>1</v>
      </c>
      <c r="AO77" s="167" t="s">
        <v>618</v>
      </c>
      <c r="AP77" s="167" t="s">
        <v>619</v>
      </c>
      <c r="AQ77" s="168">
        <f t="shared" ref="AQ77:AQ78" si="24">+AN77/AM77</f>
        <v>1</v>
      </c>
      <c r="AR77" s="111">
        <v>1</v>
      </c>
      <c r="AS77" s="62">
        <v>1</v>
      </c>
      <c r="AT77" s="90" t="s">
        <v>1192</v>
      </c>
      <c r="AU77" s="90" t="s">
        <v>616</v>
      </c>
      <c r="AV77" s="168">
        <f t="shared" si="23"/>
        <v>1</v>
      </c>
    </row>
    <row r="78" spans="1:49" ht="135" x14ac:dyDescent="0.2">
      <c r="A78" s="229"/>
      <c r="B78" s="229"/>
      <c r="C78" s="229"/>
      <c r="D78" s="200"/>
      <c r="E78" s="229"/>
      <c r="F78" s="229"/>
      <c r="G78" s="196"/>
      <c r="H78" s="196"/>
      <c r="I78" s="196"/>
      <c r="J78" s="196"/>
      <c r="K78" s="196"/>
      <c r="L78" s="111" t="s">
        <v>533</v>
      </c>
      <c r="M78" s="111" t="s">
        <v>232</v>
      </c>
      <c r="N78" s="111" t="s">
        <v>139</v>
      </c>
      <c r="O78" s="111">
        <f t="shared" si="20"/>
        <v>70</v>
      </c>
      <c r="P78" s="117" t="s">
        <v>620</v>
      </c>
      <c r="Q78" s="111" t="s">
        <v>362</v>
      </c>
      <c r="R78" s="11" t="s">
        <v>434</v>
      </c>
      <c r="S78" s="116">
        <v>1</v>
      </c>
      <c r="T78" s="116" t="s">
        <v>621</v>
      </c>
      <c r="U78" s="116" t="s">
        <v>622</v>
      </c>
      <c r="V78" s="9" t="s">
        <v>53</v>
      </c>
      <c r="W78" s="112" t="s">
        <v>54</v>
      </c>
      <c r="X78" s="116"/>
      <c r="Y78" s="116">
        <v>0.33</v>
      </c>
      <c r="Z78" s="116">
        <v>0.33</v>
      </c>
      <c r="AA78" s="116">
        <v>0.33</v>
      </c>
      <c r="AB78" s="10" t="s">
        <v>623</v>
      </c>
      <c r="AC78" s="116"/>
      <c r="AD78" s="62"/>
      <c r="AE78" s="93"/>
      <c r="AF78" s="93"/>
      <c r="AG78" s="91"/>
      <c r="AH78" s="116">
        <v>0.33</v>
      </c>
      <c r="AI78" s="144">
        <v>0.33</v>
      </c>
      <c r="AJ78" s="93" t="s">
        <v>624</v>
      </c>
      <c r="AK78" s="130" t="s">
        <v>625</v>
      </c>
      <c r="AL78" s="119">
        <f t="shared" si="17"/>
        <v>1</v>
      </c>
      <c r="AM78" s="116">
        <v>0.33</v>
      </c>
      <c r="AN78" s="116">
        <v>0.33</v>
      </c>
      <c r="AO78" s="167" t="s">
        <v>626</v>
      </c>
      <c r="AP78" s="167" t="s">
        <v>627</v>
      </c>
      <c r="AQ78" s="168">
        <f t="shared" si="24"/>
        <v>1</v>
      </c>
      <c r="AR78" s="116">
        <v>0.33</v>
      </c>
      <c r="AS78" s="116">
        <v>0.33</v>
      </c>
      <c r="AT78" s="90" t="s">
        <v>1193</v>
      </c>
      <c r="AU78" s="90" t="s">
        <v>1194</v>
      </c>
      <c r="AV78" s="168">
        <f t="shared" si="23"/>
        <v>1</v>
      </c>
    </row>
    <row r="79" spans="1:49" ht="90" x14ac:dyDescent="0.2">
      <c r="A79" s="229"/>
      <c r="B79" s="229"/>
      <c r="C79" s="229"/>
      <c r="D79" s="200"/>
      <c r="E79" s="229"/>
      <c r="F79" s="229"/>
      <c r="G79" s="196"/>
      <c r="H79" s="196"/>
      <c r="I79" s="196"/>
      <c r="J79" s="196"/>
      <c r="K79" s="196"/>
      <c r="L79" s="116" t="s">
        <v>137</v>
      </c>
      <c r="M79" s="116" t="s">
        <v>628</v>
      </c>
      <c r="N79" s="111" t="s">
        <v>139</v>
      </c>
      <c r="O79" s="111">
        <f t="shared" si="20"/>
        <v>71</v>
      </c>
      <c r="P79" s="117" t="s">
        <v>629</v>
      </c>
      <c r="Q79" s="111" t="s">
        <v>362</v>
      </c>
      <c r="R79" s="49" t="s">
        <v>363</v>
      </c>
      <c r="S79" s="116">
        <v>2</v>
      </c>
      <c r="T79" s="111" t="s">
        <v>630</v>
      </c>
      <c r="U79" s="116" t="s">
        <v>631</v>
      </c>
      <c r="V79" s="9" t="s">
        <v>53</v>
      </c>
      <c r="W79" s="112" t="s">
        <v>54</v>
      </c>
      <c r="X79" s="116"/>
      <c r="Y79" s="116">
        <v>1</v>
      </c>
      <c r="Z79" s="116"/>
      <c r="AA79" s="116">
        <v>1</v>
      </c>
      <c r="AB79" s="10" t="s">
        <v>632</v>
      </c>
      <c r="AC79" s="116"/>
      <c r="AD79" s="62"/>
      <c r="AE79" s="93"/>
      <c r="AF79" s="93"/>
      <c r="AG79" s="91"/>
      <c r="AH79" s="116">
        <v>1</v>
      </c>
      <c r="AI79" s="145">
        <v>1</v>
      </c>
      <c r="AJ79" s="93" t="s">
        <v>633</v>
      </c>
      <c r="AK79" s="130" t="s">
        <v>634</v>
      </c>
      <c r="AL79" s="119">
        <f t="shared" si="17"/>
        <v>1</v>
      </c>
      <c r="AM79" s="116"/>
      <c r="AN79" s="115"/>
      <c r="AO79" s="164"/>
      <c r="AP79" s="164"/>
      <c r="AQ79" s="62"/>
      <c r="AR79" s="116">
        <v>1</v>
      </c>
      <c r="AS79" s="62">
        <v>1</v>
      </c>
      <c r="AT79" s="90" t="s">
        <v>1199</v>
      </c>
      <c r="AU79" s="90" t="s">
        <v>1200</v>
      </c>
      <c r="AV79" s="168">
        <f t="shared" si="23"/>
        <v>1</v>
      </c>
    </row>
    <row r="80" spans="1:49" ht="105" x14ac:dyDescent="0.2">
      <c r="A80" s="229"/>
      <c r="B80" s="229"/>
      <c r="C80" s="229"/>
      <c r="D80" s="200"/>
      <c r="E80" s="229"/>
      <c r="F80" s="229"/>
      <c r="G80" s="196"/>
      <c r="H80" s="196"/>
      <c r="I80" s="196"/>
      <c r="J80" s="196"/>
      <c r="K80" s="196"/>
      <c r="L80" s="111" t="s">
        <v>533</v>
      </c>
      <c r="M80" s="116" t="s">
        <v>635</v>
      </c>
      <c r="N80" s="111" t="s">
        <v>139</v>
      </c>
      <c r="O80" s="111">
        <f t="shared" si="20"/>
        <v>72</v>
      </c>
      <c r="P80" s="117" t="s">
        <v>636</v>
      </c>
      <c r="Q80" s="111" t="s">
        <v>362</v>
      </c>
      <c r="R80" s="49" t="s">
        <v>363</v>
      </c>
      <c r="S80" s="14">
        <v>0.9</v>
      </c>
      <c r="T80" s="116" t="s">
        <v>637</v>
      </c>
      <c r="U80" s="5" t="s">
        <v>638</v>
      </c>
      <c r="V80" s="111" t="s">
        <v>66</v>
      </c>
      <c r="W80" s="112" t="s">
        <v>54</v>
      </c>
      <c r="X80" s="116"/>
      <c r="Y80" s="116"/>
      <c r="Z80" s="116"/>
      <c r="AA80" s="14">
        <v>0.9</v>
      </c>
      <c r="AB80" s="116" t="s">
        <v>639</v>
      </c>
      <c r="AC80" s="116"/>
      <c r="AD80" s="62"/>
      <c r="AE80" s="90"/>
      <c r="AF80" s="90"/>
      <c r="AG80" s="91"/>
      <c r="AH80" s="116"/>
      <c r="AI80" s="121"/>
      <c r="AJ80" s="115"/>
      <c r="AK80" s="123"/>
      <c r="AL80" s="115"/>
      <c r="AM80" s="116"/>
      <c r="AN80" s="115"/>
      <c r="AO80" s="164"/>
      <c r="AP80" s="164"/>
      <c r="AQ80" s="62"/>
      <c r="AR80" s="14">
        <v>0.9</v>
      </c>
      <c r="AS80" s="100">
        <v>0.62</v>
      </c>
      <c r="AT80" s="258" t="s">
        <v>1374</v>
      </c>
      <c r="AU80" s="90" t="s">
        <v>1265</v>
      </c>
      <c r="AV80" s="168">
        <f t="shared" si="23"/>
        <v>0.68888888888888888</v>
      </c>
      <c r="AW80" s="259"/>
    </row>
    <row r="81" spans="1:48" ht="390.75" x14ac:dyDescent="0.2">
      <c r="A81" s="229"/>
      <c r="B81" s="229"/>
      <c r="C81" s="229"/>
      <c r="D81" s="200"/>
      <c r="E81" s="229"/>
      <c r="F81" s="229"/>
      <c r="G81" s="196"/>
      <c r="H81" s="196"/>
      <c r="I81" s="196"/>
      <c r="J81" s="196"/>
      <c r="K81" s="196"/>
      <c r="L81" s="116" t="s">
        <v>308</v>
      </c>
      <c r="M81" s="116" t="s">
        <v>640</v>
      </c>
      <c r="N81" s="116" t="s">
        <v>139</v>
      </c>
      <c r="O81" s="111">
        <f t="shared" si="20"/>
        <v>73</v>
      </c>
      <c r="P81" s="117" t="s">
        <v>641</v>
      </c>
      <c r="Q81" s="27" t="s">
        <v>642</v>
      </c>
      <c r="R81" s="11" t="s">
        <v>643</v>
      </c>
      <c r="S81" s="27">
        <v>12</v>
      </c>
      <c r="T81" s="27" t="s">
        <v>644</v>
      </c>
      <c r="U81" s="27" t="s">
        <v>645</v>
      </c>
      <c r="V81" s="9" t="s">
        <v>53</v>
      </c>
      <c r="W81" s="112" t="s">
        <v>54</v>
      </c>
      <c r="X81" s="111">
        <v>3</v>
      </c>
      <c r="Y81" s="111">
        <v>3</v>
      </c>
      <c r="Z81" s="111">
        <v>3</v>
      </c>
      <c r="AA81" s="111">
        <v>3</v>
      </c>
      <c r="AB81" s="10" t="s">
        <v>646</v>
      </c>
      <c r="AC81" s="111">
        <v>3</v>
      </c>
      <c r="AD81" s="111">
        <v>3</v>
      </c>
      <c r="AE81" s="97" t="s">
        <v>647</v>
      </c>
      <c r="AF81" s="97" t="s">
        <v>648</v>
      </c>
      <c r="AG81" s="92">
        <f>AD81/AC81</f>
        <v>1</v>
      </c>
      <c r="AH81" s="111">
        <v>3</v>
      </c>
      <c r="AI81" s="111">
        <v>3</v>
      </c>
      <c r="AJ81" s="126" t="s">
        <v>649</v>
      </c>
      <c r="AK81" s="158" t="s">
        <v>650</v>
      </c>
      <c r="AL81" s="119">
        <f t="shared" si="17"/>
        <v>1</v>
      </c>
      <c r="AM81" s="111">
        <v>3</v>
      </c>
      <c r="AN81" s="111">
        <v>3</v>
      </c>
      <c r="AO81" s="170" t="s">
        <v>651</v>
      </c>
      <c r="AP81" s="170" t="s">
        <v>652</v>
      </c>
      <c r="AQ81" s="168">
        <f>+AN81/AM81</f>
        <v>1</v>
      </c>
      <c r="AR81" s="111">
        <v>3</v>
      </c>
      <c r="AS81" s="62">
        <v>3</v>
      </c>
      <c r="AT81" s="258" t="s">
        <v>1333</v>
      </c>
      <c r="AU81" s="258" t="s">
        <v>1190</v>
      </c>
      <c r="AV81" s="168">
        <f t="shared" ref="AV81:AV82" si="25">+AS81/AR81</f>
        <v>1</v>
      </c>
    </row>
    <row r="82" spans="1:48" ht="75" x14ac:dyDescent="0.2">
      <c r="A82" s="229"/>
      <c r="B82" s="229"/>
      <c r="C82" s="229"/>
      <c r="D82" s="200"/>
      <c r="E82" s="229"/>
      <c r="F82" s="229"/>
      <c r="G82" s="196"/>
      <c r="H82" s="196"/>
      <c r="I82" s="196"/>
      <c r="J82" s="196"/>
      <c r="K82" s="196"/>
      <c r="L82" s="116" t="s">
        <v>308</v>
      </c>
      <c r="M82" s="116" t="s">
        <v>640</v>
      </c>
      <c r="N82" s="116" t="s">
        <v>139</v>
      </c>
      <c r="O82" s="111">
        <f t="shared" si="20"/>
        <v>74</v>
      </c>
      <c r="P82" s="117" t="s">
        <v>653</v>
      </c>
      <c r="Q82" s="55" t="s">
        <v>642</v>
      </c>
      <c r="R82" s="56" t="s">
        <v>643</v>
      </c>
      <c r="S82" s="55">
        <v>4</v>
      </c>
      <c r="T82" s="27" t="s">
        <v>654</v>
      </c>
      <c r="U82" s="27" t="s">
        <v>655</v>
      </c>
      <c r="V82" s="9" t="s">
        <v>53</v>
      </c>
      <c r="W82" s="112" t="s">
        <v>54</v>
      </c>
      <c r="X82" s="54">
        <v>2</v>
      </c>
      <c r="Y82" s="54"/>
      <c r="Z82" s="54"/>
      <c r="AA82" s="54">
        <v>2</v>
      </c>
      <c r="AB82" s="10" t="s">
        <v>656</v>
      </c>
      <c r="AC82" s="54">
        <v>2</v>
      </c>
      <c r="AD82" s="54">
        <v>2</v>
      </c>
      <c r="AE82" s="97" t="s">
        <v>657</v>
      </c>
      <c r="AF82" s="97" t="s">
        <v>658</v>
      </c>
      <c r="AG82" s="92">
        <f>AD82/AC82</f>
        <v>1</v>
      </c>
      <c r="AH82" s="54"/>
      <c r="AI82" s="115"/>
      <c r="AJ82" s="115"/>
      <c r="AK82" s="123"/>
      <c r="AL82" s="115"/>
      <c r="AM82" s="54"/>
      <c r="AN82" s="115"/>
      <c r="AO82" s="164"/>
      <c r="AP82" s="164"/>
      <c r="AQ82" s="62"/>
      <c r="AR82" s="54">
        <v>2</v>
      </c>
      <c r="AS82" s="62">
        <v>2</v>
      </c>
      <c r="AT82" s="97" t="s">
        <v>657</v>
      </c>
      <c r="AU82" s="97" t="s">
        <v>1191</v>
      </c>
      <c r="AV82" s="168">
        <f t="shared" si="25"/>
        <v>1</v>
      </c>
    </row>
    <row r="83" spans="1:48" ht="150" x14ac:dyDescent="0.2">
      <c r="A83" s="229"/>
      <c r="B83" s="229"/>
      <c r="C83" s="229"/>
      <c r="D83" s="200"/>
      <c r="E83" s="229"/>
      <c r="F83" s="229"/>
      <c r="G83" s="196"/>
      <c r="H83" s="196"/>
      <c r="I83" s="196"/>
      <c r="J83" s="196"/>
      <c r="K83" s="196"/>
      <c r="L83" s="116" t="s">
        <v>308</v>
      </c>
      <c r="M83" s="116" t="s">
        <v>640</v>
      </c>
      <c r="N83" s="116" t="s">
        <v>139</v>
      </c>
      <c r="O83" s="111">
        <f t="shared" si="20"/>
        <v>75</v>
      </c>
      <c r="P83" s="117" t="s">
        <v>659</v>
      </c>
      <c r="Q83" s="55" t="s">
        <v>642</v>
      </c>
      <c r="R83" s="56" t="s">
        <v>643</v>
      </c>
      <c r="S83" s="55">
        <v>1</v>
      </c>
      <c r="T83" s="27" t="s">
        <v>660</v>
      </c>
      <c r="U83" s="27" t="s">
        <v>661</v>
      </c>
      <c r="V83" s="9" t="s">
        <v>53</v>
      </c>
      <c r="W83" s="112" t="s">
        <v>54</v>
      </c>
      <c r="X83" s="54">
        <v>1</v>
      </c>
      <c r="Y83" s="54"/>
      <c r="Z83" s="54"/>
      <c r="AA83" s="54"/>
      <c r="AB83" s="10" t="s">
        <v>662</v>
      </c>
      <c r="AC83" s="54">
        <v>1</v>
      </c>
      <c r="AD83" s="54">
        <v>3</v>
      </c>
      <c r="AE83" s="97" t="s">
        <v>663</v>
      </c>
      <c r="AF83" s="97" t="s">
        <v>664</v>
      </c>
      <c r="AG83" s="92">
        <v>1</v>
      </c>
      <c r="AH83" s="54"/>
      <c r="AI83" s="115"/>
      <c r="AJ83" s="115"/>
      <c r="AK83" s="123"/>
      <c r="AL83" s="115"/>
      <c r="AM83" s="54"/>
      <c r="AN83" s="115"/>
      <c r="AO83" s="164"/>
      <c r="AP83" s="164"/>
      <c r="AQ83" s="62"/>
      <c r="AR83" s="115"/>
      <c r="AS83" s="115"/>
      <c r="AT83" s="90"/>
      <c r="AU83" s="90"/>
      <c r="AV83" s="115"/>
    </row>
    <row r="84" spans="1:48" ht="120" x14ac:dyDescent="0.2">
      <c r="A84" s="229"/>
      <c r="B84" s="229"/>
      <c r="C84" s="229"/>
      <c r="D84" s="200"/>
      <c r="E84" s="229"/>
      <c r="F84" s="229"/>
      <c r="G84" s="196"/>
      <c r="H84" s="196"/>
      <c r="I84" s="196"/>
      <c r="J84" s="196"/>
      <c r="K84" s="196"/>
      <c r="L84" s="111" t="s">
        <v>665</v>
      </c>
      <c r="M84" s="111" t="s">
        <v>666</v>
      </c>
      <c r="N84" s="111" t="s">
        <v>139</v>
      </c>
      <c r="O84" s="111">
        <f t="shared" si="20"/>
        <v>76</v>
      </c>
      <c r="P84" s="117" t="s">
        <v>667</v>
      </c>
      <c r="Q84" s="111" t="s">
        <v>374</v>
      </c>
      <c r="R84" s="111" t="s">
        <v>668</v>
      </c>
      <c r="S84" s="113">
        <v>1</v>
      </c>
      <c r="T84" s="111" t="s">
        <v>669</v>
      </c>
      <c r="U84" s="25" t="s">
        <v>670</v>
      </c>
      <c r="V84" s="112" t="s">
        <v>66</v>
      </c>
      <c r="W84" s="112" t="s">
        <v>54</v>
      </c>
      <c r="X84" s="113">
        <v>0</v>
      </c>
      <c r="Y84" s="70">
        <v>0.28571428571428598</v>
      </c>
      <c r="Z84" s="70">
        <v>0.57142857142856995</v>
      </c>
      <c r="AA84" s="113">
        <v>1</v>
      </c>
      <c r="AB84" s="10" t="s">
        <v>671</v>
      </c>
      <c r="AC84" s="113"/>
      <c r="AD84" s="113"/>
      <c r="AE84" s="90" t="s">
        <v>672</v>
      </c>
      <c r="AF84" s="90"/>
      <c r="AG84" s="98"/>
      <c r="AH84" s="70">
        <v>0.28571428571428598</v>
      </c>
      <c r="AI84" s="102">
        <v>0.41789999999999999</v>
      </c>
      <c r="AJ84" s="90" t="s">
        <v>673</v>
      </c>
      <c r="AK84" s="123" t="s">
        <v>674</v>
      </c>
      <c r="AL84" s="119">
        <v>1</v>
      </c>
      <c r="AM84" s="70">
        <v>0.57142857142856995</v>
      </c>
      <c r="AN84" s="171">
        <f>((7*100%)+(1*98%))/11</f>
        <v>0.72545454545454546</v>
      </c>
      <c r="AO84" s="167" t="s">
        <v>675</v>
      </c>
      <c r="AP84" s="167" t="s">
        <v>676</v>
      </c>
      <c r="AQ84" s="168">
        <v>1</v>
      </c>
      <c r="AR84" s="113">
        <v>1</v>
      </c>
      <c r="AS84" s="100">
        <v>1</v>
      </c>
      <c r="AT84" s="90" t="s">
        <v>1258</v>
      </c>
      <c r="AU84" s="90" t="s">
        <v>1259</v>
      </c>
      <c r="AV84" s="168">
        <f>+AS84/AR84</f>
        <v>1</v>
      </c>
    </row>
    <row r="85" spans="1:48" ht="255" x14ac:dyDescent="0.2">
      <c r="A85" s="229"/>
      <c r="B85" s="229"/>
      <c r="C85" s="229"/>
      <c r="D85" s="200"/>
      <c r="E85" s="229"/>
      <c r="F85" s="229"/>
      <c r="G85" s="196"/>
      <c r="H85" s="196"/>
      <c r="I85" s="196"/>
      <c r="J85" s="196"/>
      <c r="K85" s="196"/>
      <c r="L85" s="111" t="s">
        <v>665</v>
      </c>
      <c r="M85" s="111" t="s">
        <v>666</v>
      </c>
      <c r="N85" s="111" t="s">
        <v>139</v>
      </c>
      <c r="O85" s="111">
        <f t="shared" si="20"/>
        <v>77</v>
      </c>
      <c r="P85" s="117" t="s">
        <v>677</v>
      </c>
      <c r="Q85" s="111" t="s">
        <v>374</v>
      </c>
      <c r="R85" s="111" t="s">
        <v>668</v>
      </c>
      <c r="S85" s="113">
        <v>1</v>
      </c>
      <c r="T85" s="111" t="s">
        <v>678</v>
      </c>
      <c r="U85" s="25" t="s">
        <v>679</v>
      </c>
      <c r="V85" s="112" t="s">
        <v>66</v>
      </c>
      <c r="W85" s="112" t="s">
        <v>54</v>
      </c>
      <c r="X85" s="113">
        <v>1</v>
      </c>
      <c r="Y85" s="113">
        <v>1</v>
      </c>
      <c r="Z85" s="113">
        <v>1</v>
      </c>
      <c r="AA85" s="113">
        <v>1</v>
      </c>
      <c r="AB85" s="10" t="s">
        <v>671</v>
      </c>
      <c r="AC85" s="113">
        <v>1</v>
      </c>
      <c r="AD85" s="99">
        <f>10/10</f>
        <v>1</v>
      </c>
      <c r="AE85" s="90" t="s">
        <v>680</v>
      </c>
      <c r="AF85" s="90" t="s">
        <v>671</v>
      </c>
      <c r="AG85" s="92">
        <f>AD85/AC85</f>
        <v>1</v>
      </c>
      <c r="AH85" s="113">
        <v>1</v>
      </c>
      <c r="AI85" s="100">
        <v>1</v>
      </c>
      <c r="AJ85" s="90" t="s">
        <v>681</v>
      </c>
      <c r="AK85" s="146" t="s">
        <v>682</v>
      </c>
      <c r="AL85" s="119">
        <f t="shared" ref="AL85:AL87" si="26">AI85/AH85</f>
        <v>1</v>
      </c>
      <c r="AM85" s="113">
        <v>1</v>
      </c>
      <c r="AN85" s="109">
        <f>+(1)</f>
        <v>1</v>
      </c>
      <c r="AO85" s="167" t="s">
        <v>683</v>
      </c>
      <c r="AP85" s="167" t="s">
        <v>684</v>
      </c>
      <c r="AQ85" s="168">
        <f>+AN85/AM85</f>
        <v>1</v>
      </c>
      <c r="AR85" s="113">
        <v>1</v>
      </c>
      <c r="AS85" s="100">
        <v>1</v>
      </c>
      <c r="AT85" s="90" t="s">
        <v>1334</v>
      </c>
      <c r="AU85" s="90" t="s">
        <v>1257</v>
      </c>
      <c r="AV85" s="168">
        <f t="shared" ref="AV85:AV89" si="27">+AS85/AR85</f>
        <v>1</v>
      </c>
    </row>
    <row r="86" spans="1:48" ht="240" x14ac:dyDescent="0.2">
      <c r="A86" s="229"/>
      <c r="B86" s="229"/>
      <c r="C86" s="229"/>
      <c r="D86" s="200"/>
      <c r="E86" s="229"/>
      <c r="F86" s="229"/>
      <c r="G86" s="196"/>
      <c r="H86" s="196"/>
      <c r="I86" s="196"/>
      <c r="J86" s="196"/>
      <c r="K86" s="196"/>
      <c r="L86" s="111" t="s">
        <v>665</v>
      </c>
      <c r="M86" s="111" t="s">
        <v>666</v>
      </c>
      <c r="N86" s="111" t="s">
        <v>139</v>
      </c>
      <c r="O86" s="111">
        <f t="shared" si="20"/>
        <v>78</v>
      </c>
      <c r="P86" s="117" t="s">
        <v>685</v>
      </c>
      <c r="Q86" s="116" t="s">
        <v>686</v>
      </c>
      <c r="R86" s="3" t="s">
        <v>434</v>
      </c>
      <c r="S86" s="116">
        <v>12</v>
      </c>
      <c r="T86" s="116" t="s">
        <v>687</v>
      </c>
      <c r="U86" s="116" t="s">
        <v>688</v>
      </c>
      <c r="V86" s="9" t="s">
        <v>53</v>
      </c>
      <c r="W86" s="112" t="s">
        <v>54</v>
      </c>
      <c r="X86" s="116"/>
      <c r="Y86" s="116"/>
      <c r="Z86" s="32">
        <v>6</v>
      </c>
      <c r="AA86" s="32">
        <v>6</v>
      </c>
      <c r="AB86" s="10" t="s">
        <v>689</v>
      </c>
      <c r="AC86" s="116"/>
      <c r="AD86" s="62"/>
      <c r="AE86" s="90"/>
      <c r="AF86" s="90"/>
      <c r="AG86" s="91"/>
      <c r="AH86" s="116"/>
      <c r="AI86" s="115"/>
      <c r="AJ86" s="115"/>
      <c r="AK86" s="123"/>
      <c r="AL86" s="115"/>
      <c r="AM86" s="32">
        <v>6</v>
      </c>
      <c r="AN86" s="32">
        <v>6</v>
      </c>
      <c r="AO86" s="167" t="s">
        <v>690</v>
      </c>
      <c r="AP86" s="167" t="s">
        <v>691</v>
      </c>
      <c r="AQ86" s="168">
        <f>+AN86/AM86</f>
        <v>1</v>
      </c>
      <c r="AR86" s="32">
        <v>6</v>
      </c>
      <c r="AS86" s="32">
        <v>6</v>
      </c>
      <c r="AT86" s="260" t="s">
        <v>1352</v>
      </c>
      <c r="AU86" s="260" t="s">
        <v>1353</v>
      </c>
      <c r="AV86" s="168">
        <f t="shared" si="27"/>
        <v>1</v>
      </c>
    </row>
    <row r="87" spans="1:48" ht="105" x14ac:dyDescent="0.2">
      <c r="A87" s="229"/>
      <c r="B87" s="229"/>
      <c r="C87" s="229" t="s">
        <v>692</v>
      </c>
      <c r="D87" s="206" t="s">
        <v>693</v>
      </c>
      <c r="E87" s="241" t="s">
        <v>694</v>
      </c>
      <c r="F87" s="202" t="s">
        <v>695</v>
      </c>
      <c r="G87" s="197">
        <v>4</v>
      </c>
      <c r="H87" s="197">
        <v>1</v>
      </c>
      <c r="I87" s="197">
        <v>1</v>
      </c>
      <c r="J87" s="197">
        <v>1</v>
      </c>
      <c r="K87" s="197">
        <v>1</v>
      </c>
      <c r="L87" s="111" t="s">
        <v>696</v>
      </c>
      <c r="M87" s="111" t="s">
        <v>697</v>
      </c>
      <c r="N87" s="111" t="s">
        <v>698</v>
      </c>
      <c r="O87" s="111">
        <f t="shared" si="20"/>
        <v>79</v>
      </c>
      <c r="P87" s="117" t="s">
        <v>699</v>
      </c>
      <c r="Q87" s="9" t="s">
        <v>700</v>
      </c>
      <c r="R87" s="9" t="s">
        <v>696</v>
      </c>
      <c r="S87" s="61">
        <v>4</v>
      </c>
      <c r="T87" s="9" t="s">
        <v>701</v>
      </c>
      <c r="U87" s="9" t="s">
        <v>702</v>
      </c>
      <c r="V87" s="9" t="s">
        <v>53</v>
      </c>
      <c r="W87" s="112" t="s">
        <v>54</v>
      </c>
      <c r="X87" s="112">
        <v>1</v>
      </c>
      <c r="Y87" s="112">
        <v>1</v>
      </c>
      <c r="Z87" s="112">
        <v>1</v>
      </c>
      <c r="AA87" s="112">
        <v>1</v>
      </c>
      <c r="AB87" s="10" t="s">
        <v>701</v>
      </c>
      <c r="AC87" s="112">
        <v>1</v>
      </c>
      <c r="AD87" s="62">
        <v>1</v>
      </c>
      <c r="AE87" s="90" t="s">
        <v>703</v>
      </c>
      <c r="AF87" s="90" t="s">
        <v>704</v>
      </c>
      <c r="AG87" s="92">
        <f>AD87/AC87</f>
        <v>1</v>
      </c>
      <c r="AH87" s="112">
        <v>1</v>
      </c>
      <c r="AI87" s="112">
        <v>1</v>
      </c>
      <c r="AJ87" s="147" t="s">
        <v>705</v>
      </c>
      <c r="AK87" s="123" t="s">
        <v>706</v>
      </c>
      <c r="AL87" s="119">
        <f t="shared" si="26"/>
        <v>1</v>
      </c>
      <c r="AM87" s="112">
        <v>1</v>
      </c>
      <c r="AN87" s="62">
        <v>1</v>
      </c>
      <c r="AO87" s="167" t="s">
        <v>707</v>
      </c>
      <c r="AP87" s="167" t="s">
        <v>708</v>
      </c>
      <c r="AQ87" s="168">
        <f>+AN87/AM87</f>
        <v>1</v>
      </c>
      <c r="AR87" s="112">
        <v>1</v>
      </c>
      <c r="AS87" s="62">
        <v>1</v>
      </c>
      <c r="AT87" s="260" t="s">
        <v>1336</v>
      </c>
      <c r="AU87" s="168" t="s">
        <v>1231</v>
      </c>
      <c r="AV87" s="168">
        <f t="shared" si="27"/>
        <v>1</v>
      </c>
    </row>
    <row r="88" spans="1:48" ht="90" x14ac:dyDescent="0.2">
      <c r="A88" s="229"/>
      <c r="B88" s="229"/>
      <c r="C88" s="229"/>
      <c r="D88" s="200"/>
      <c r="E88" s="229"/>
      <c r="F88" s="229"/>
      <c r="G88" s="198"/>
      <c r="H88" s="198"/>
      <c r="I88" s="198"/>
      <c r="J88" s="198"/>
      <c r="K88" s="198"/>
      <c r="L88" s="111" t="s">
        <v>696</v>
      </c>
      <c r="M88" s="111" t="s">
        <v>697</v>
      </c>
      <c r="N88" s="111" t="s">
        <v>698</v>
      </c>
      <c r="O88" s="111">
        <f t="shared" si="20"/>
        <v>80</v>
      </c>
      <c r="P88" s="117" t="s">
        <v>709</v>
      </c>
      <c r="Q88" s="9" t="s">
        <v>700</v>
      </c>
      <c r="R88" s="9" t="s">
        <v>696</v>
      </c>
      <c r="S88" s="61">
        <v>1</v>
      </c>
      <c r="T88" s="9" t="s">
        <v>710</v>
      </c>
      <c r="U88" s="9" t="s">
        <v>711</v>
      </c>
      <c r="V88" s="9" t="s">
        <v>53</v>
      </c>
      <c r="W88" s="112" t="s">
        <v>54</v>
      </c>
      <c r="X88" s="112"/>
      <c r="Y88" s="112"/>
      <c r="Z88" s="112">
        <v>0.5</v>
      </c>
      <c r="AA88" s="17">
        <v>0.5</v>
      </c>
      <c r="AB88" s="10" t="s">
        <v>712</v>
      </c>
      <c r="AC88" s="112"/>
      <c r="AD88" s="62"/>
      <c r="AE88" s="90"/>
      <c r="AF88" s="90"/>
      <c r="AG88" s="91"/>
      <c r="AH88" s="112"/>
      <c r="AI88" s="115"/>
      <c r="AJ88" s="115"/>
      <c r="AK88" s="123"/>
      <c r="AL88" s="115"/>
      <c r="AM88" s="112">
        <v>0.5</v>
      </c>
      <c r="AN88" s="62">
        <v>0.5</v>
      </c>
      <c r="AO88" s="167" t="s">
        <v>713</v>
      </c>
      <c r="AP88" s="167" t="s">
        <v>708</v>
      </c>
      <c r="AQ88" s="168">
        <f>+AN88/AM88</f>
        <v>1</v>
      </c>
      <c r="AR88" s="112">
        <v>0.5</v>
      </c>
      <c r="AS88" s="168">
        <v>1</v>
      </c>
      <c r="AT88" s="260" t="s">
        <v>1337</v>
      </c>
      <c r="AU88" s="260" t="s">
        <v>1232</v>
      </c>
      <c r="AV88" s="168">
        <v>1</v>
      </c>
    </row>
    <row r="89" spans="1:48" ht="60" x14ac:dyDescent="0.2">
      <c r="A89" s="229"/>
      <c r="B89" s="229"/>
      <c r="C89" s="229"/>
      <c r="D89" s="200"/>
      <c r="E89" s="229"/>
      <c r="F89" s="229"/>
      <c r="G89" s="198"/>
      <c r="H89" s="198"/>
      <c r="I89" s="198"/>
      <c r="J89" s="198"/>
      <c r="K89" s="198"/>
      <c r="L89" s="111" t="s">
        <v>696</v>
      </c>
      <c r="M89" s="111" t="s">
        <v>697</v>
      </c>
      <c r="N89" s="111" t="s">
        <v>698</v>
      </c>
      <c r="O89" s="111">
        <f t="shared" si="20"/>
        <v>81</v>
      </c>
      <c r="P89" s="117" t="s">
        <v>714</v>
      </c>
      <c r="Q89" s="9" t="s">
        <v>700</v>
      </c>
      <c r="R89" s="9" t="s">
        <v>696</v>
      </c>
      <c r="S89" s="61">
        <v>1</v>
      </c>
      <c r="T89" s="9" t="s">
        <v>715</v>
      </c>
      <c r="U89" s="9" t="s">
        <v>716</v>
      </c>
      <c r="V89" s="9" t="s">
        <v>53</v>
      </c>
      <c r="W89" s="112" t="s">
        <v>54</v>
      </c>
      <c r="X89" s="112"/>
      <c r="Y89" s="112"/>
      <c r="Z89" s="112"/>
      <c r="AA89" s="17">
        <v>1</v>
      </c>
      <c r="AB89" s="10" t="s">
        <v>715</v>
      </c>
      <c r="AC89" s="112"/>
      <c r="AD89" s="62"/>
      <c r="AE89" s="90"/>
      <c r="AF89" s="90"/>
      <c r="AG89" s="91"/>
      <c r="AH89" s="112"/>
      <c r="AI89" s="115"/>
      <c r="AJ89" s="115"/>
      <c r="AK89" s="123"/>
      <c r="AL89" s="115"/>
      <c r="AM89" s="112"/>
      <c r="AN89" s="115"/>
      <c r="AO89" s="164"/>
      <c r="AP89" s="164"/>
      <c r="AQ89" s="62"/>
      <c r="AR89" s="112">
        <v>1</v>
      </c>
      <c r="AS89" s="112">
        <v>1</v>
      </c>
      <c r="AT89" s="260" t="s">
        <v>1335</v>
      </c>
      <c r="AU89" s="260" t="s">
        <v>1267</v>
      </c>
      <c r="AV89" s="168">
        <f t="shared" si="27"/>
        <v>1</v>
      </c>
    </row>
    <row r="90" spans="1:48" ht="210" x14ac:dyDescent="0.2">
      <c r="A90" s="229"/>
      <c r="B90" s="229"/>
      <c r="C90" s="229"/>
      <c r="D90" s="200"/>
      <c r="E90" s="229"/>
      <c r="F90" s="229"/>
      <c r="G90" s="198"/>
      <c r="H90" s="198"/>
      <c r="I90" s="198"/>
      <c r="J90" s="198"/>
      <c r="K90" s="198"/>
      <c r="L90" s="111" t="s">
        <v>696</v>
      </c>
      <c r="M90" s="111" t="s">
        <v>697</v>
      </c>
      <c r="N90" s="111" t="s">
        <v>698</v>
      </c>
      <c r="O90" s="111">
        <f t="shared" si="20"/>
        <v>82</v>
      </c>
      <c r="P90" s="117" t="s">
        <v>717</v>
      </c>
      <c r="Q90" s="9" t="s">
        <v>718</v>
      </c>
      <c r="R90" s="9" t="s">
        <v>696</v>
      </c>
      <c r="S90" s="61">
        <v>1</v>
      </c>
      <c r="T90" s="9" t="s">
        <v>719</v>
      </c>
      <c r="U90" s="9" t="s">
        <v>720</v>
      </c>
      <c r="V90" s="9" t="s">
        <v>53</v>
      </c>
      <c r="W90" s="112" t="s">
        <v>54</v>
      </c>
      <c r="X90" s="112"/>
      <c r="Y90" s="112"/>
      <c r="Z90" s="112">
        <v>1</v>
      </c>
      <c r="AA90" s="17"/>
      <c r="AB90" s="10" t="s">
        <v>721</v>
      </c>
      <c r="AC90" s="112"/>
      <c r="AD90" s="62"/>
      <c r="AE90" s="90"/>
      <c r="AF90" s="90"/>
      <c r="AG90" s="91"/>
      <c r="AH90" s="112"/>
      <c r="AI90" s="115"/>
      <c r="AJ90" s="115"/>
      <c r="AK90" s="123"/>
      <c r="AL90" s="115"/>
      <c r="AM90" s="112">
        <v>1</v>
      </c>
      <c r="AN90" s="62">
        <v>0.4</v>
      </c>
      <c r="AO90" s="167" t="s">
        <v>722</v>
      </c>
      <c r="AP90" s="164" t="s">
        <v>723</v>
      </c>
      <c r="AQ90" s="168">
        <f>+AN90/AM90</f>
        <v>0.4</v>
      </c>
      <c r="AR90" s="115"/>
      <c r="AS90" s="115"/>
      <c r="AT90" s="90"/>
      <c r="AU90" s="90"/>
      <c r="AV90" s="115"/>
    </row>
    <row r="91" spans="1:48" ht="191.25" customHeight="1" x14ac:dyDescent="0.2">
      <c r="A91" s="229"/>
      <c r="B91" s="229"/>
      <c r="C91" s="229"/>
      <c r="D91" s="200"/>
      <c r="E91" s="229"/>
      <c r="F91" s="229"/>
      <c r="G91" s="198"/>
      <c r="H91" s="198"/>
      <c r="I91" s="198"/>
      <c r="J91" s="198"/>
      <c r="K91" s="198"/>
      <c r="L91" s="111" t="s">
        <v>696</v>
      </c>
      <c r="M91" s="111" t="s">
        <v>697</v>
      </c>
      <c r="N91" s="111" t="s">
        <v>698</v>
      </c>
      <c r="O91" s="111">
        <f t="shared" si="20"/>
        <v>83</v>
      </c>
      <c r="P91" s="117" t="s">
        <v>724</v>
      </c>
      <c r="Q91" s="9" t="s">
        <v>725</v>
      </c>
      <c r="R91" s="9" t="s">
        <v>696</v>
      </c>
      <c r="S91" s="61">
        <v>11</v>
      </c>
      <c r="T91" s="111" t="s">
        <v>726</v>
      </c>
      <c r="U91" s="9" t="s">
        <v>727</v>
      </c>
      <c r="V91" s="9" t="s">
        <v>53</v>
      </c>
      <c r="W91" s="112" t="s">
        <v>54</v>
      </c>
      <c r="X91" s="112">
        <v>2</v>
      </c>
      <c r="Y91" s="112">
        <v>3</v>
      </c>
      <c r="Z91" s="112">
        <v>3</v>
      </c>
      <c r="AA91" s="17">
        <v>3</v>
      </c>
      <c r="AB91" s="10" t="s">
        <v>728</v>
      </c>
      <c r="AC91" s="112">
        <v>2</v>
      </c>
      <c r="AD91" s="62">
        <v>0</v>
      </c>
      <c r="AE91" s="90" t="s">
        <v>729</v>
      </c>
      <c r="AF91" s="90" t="s">
        <v>730</v>
      </c>
      <c r="AG91" s="92">
        <f>AD91/AC91</f>
        <v>0</v>
      </c>
      <c r="AH91" s="112">
        <v>3</v>
      </c>
      <c r="AI91" s="112">
        <v>3</v>
      </c>
      <c r="AJ91" s="126" t="s">
        <v>731</v>
      </c>
      <c r="AK91" s="123" t="s">
        <v>732</v>
      </c>
      <c r="AL91" s="119">
        <f t="shared" ref="AL91:AL94" si="28">AI91/AH91</f>
        <v>1</v>
      </c>
      <c r="AM91" s="112">
        <v>3</v>
      </c>
      <c r="AN91" s="112">
        <v>3</v>
      </c>
      <c r="AO91" s="167" t="s">
        <v>733</v>
      </c>
      <c r="AP91" s="164" t="s">
        <v>734</v>
      </c>
      <c r="AQ91" s="168">
        <f>+AN91/AM91</f>
        <v>1</v>
      </c>
      <c r="AR91" s="112">
        <v>3</v>
      </c>
      <c r="AS91" s="62">
        <v>3</v>
      </c>
      <c r="AT91" s="90" t="s">
        <v>1233</v>
      </c>
      <c r="AU91" s="90" t="s">
        <v>1234</v>
      </c>
      <c r="AV91" s="168">
        <f t="shared" ref="AV91:AV92" si="29">+AS91/AR91</f>
        <v>1</v>
      </c>
    </row>
    <row r="92" spans="1:48" ht="90" x14ac:dyDescent="0.2">
      <c r="A92" s="229"/>
      <c r="B92" s="229"/>
      <c r="C92" s="229"/>
      <c r="D92" s="200"/>
      <c r="E92" s="229"/>
      <c r="F92" s="229"/>
      <c r="G92" s="198"/>
      <c r="H92" s="198"/>
      <c r="I92" s="198"/>
      <c r="J92" s="198"/>
      <c r="K92" s="198"/>
      <c r="L92" s="111" t="s">
        <v>696</v>
      </c>
      <c r="M92" s="111" t="s">
        <v>697</v>
      </c>
      <c r="N92" s="111" t="s">
        <v>698</v>
      </c>
      <c r="O92" s="111">
        <f t="shared" si="20"/>
        <v>84</v>
      </c>
      <c r="P92" s="117" t="s">
        <v>735</v>
      </c>
      <c r="Q92" s="9" t="s">
        <v>725</v>
      </c>
      <c r="R92" s="9" t="s">
        <v>696</v>
      </c>
      <c r="S92" s="61">
        <v>2</v>
      </c>
      <c r="T92" s="111" t="s">
        <v>736</v>
      </c>
      <c r="U92" s="9" t="s">
        <v>737</v>
      </c>
      <c r="V92" s="9" t="s">
        <v>53</v>
      </c>
      <c r="W92" s="112" t="s">
        <v>54</v>
      </c>
      <c r="X92" s="112"/>
      <c r="Y92" s="112">
        <v>1</v>
      </c>
      <c r="Z92" s="112"/>
      <c r="AA92" s="17">
        <v>1</v>
      </c>
      <c r="AB92" s="10" t="s">
        <v>738</v>
      </c>
      <c r="AC92" s="112"/>
      <c r="AD92" s="62"/>
      <c r="AE92" s="90"/>
      <c r="AF92" s="90"/>
      <c r="AG92" s="91"/>
      <c r="AH92" s="112">
        <v>1</v>
      </c>
      <c r="AI92" s="62">
        <v>0</v>
      </c>
      <c r="AJ92" s="126" t="s">
        <v>739</v>
      </c>
      <c r="AK92" s="123" t="s">
        <v>82</v>
      </c>
      <c r="AL92" s="119">
        <f t="shared" si="28"/>
        <v>0</v>
      </c>
      <c r="AM92" s="112"/>
      <c r="AN92" s="115"/>
      <c r="AO92" s="164"/>
      <c r="AP92" s="164"/>
      <c r="AQ92" s="62"/>
      <c r="AR92" s="112">
        <v>1</v>
      </c>
      <c r="AS92" s="62">
        <v>0</v>
      </c>
      <c r="AT92" s="90" t="s">
        <v>1235</v>
      </c>
      <c r="AU92" s="90" t="s">
        <v>1236</v>
      </c>
      <c r="AV92" s="168">
        <f t="shared" si="29"/>
        <v>0</v>
      </c>
    </row>
    <row r="93" spans="1:48" ht="120" x14ac:dyDescent="0.2">
      <c r="A93" s="229"/>
      <c r="B93" s="229"/>
      <c r="C93" s="229"/>
      <c r="D93" s="200"/>
      <c r="E93" s="229"/>
      <c r="F93" s="229"/>
      <c r="G93" s="198"/>
      <c r="H93" s="198"/>
      <c r="I93" s="198"/>
      <c r="J93" s="198"/>
      <c r="K93" s="198"/>
      <c r="L93" s="111" t="s">
        <v>696</v>
      </c>
      <c r="M93" s="111" t="s">
        <v>697</v>
      </c>
      <c r="N93" s="111" t="s">
        <v>698</v>
      </c>
      <c r="O93" s="111">
        <f t="shared" si="20"/>
        <v>85</v>
      </c>
      <c r="P93" s="117" t="s">
        <v>740</v>
      </c>
      <c r="Q93" s="9" t="s">
        <v>700</v>
      </c>
      <c r="R93" s="9" t="s">
        <v>696</v>
      </c>
      <c r="S93" s="61">
        <v>1</v>
      </c>
      <c r="T93" s="9" t="s">
        <v>741</v>
      </c>
      <c r="U93" s="9" t="s">
        <v>742</v>
      </c>
      <c r="V93" s="9" t="s">
        <v>53</v>
      </c>
      <c r="W93" s="112" t="s">
        <v>54</v>
      </c>
      <c r="X93" s="112"/>
      <c r="Y93" s="112">
        <v>1</v>
      </c>
      <c r="Z93" s="112"/>
      <c r="AA93" s="17"/>
      <c r="AB93" s="10" t="s">
        <v>743</v>
      </c>
      <c r="AC93" s="112"/>
      <c r="AD93" s="62"/>
      <c r="AE93" s="90"/>
      <c r="AF93" s="90"/>
      <c r="AG93" s="91"/>
      <c r="AH93" s="112">
        <v>1</v>
      </c>
      <c r="AI93" s="112">
        <v>1</v>
      </c>
      <c r="AJ93" s="147" t="s">
        <v>744</v>
      </c>
      <c r="AK93" s="123" t="s">
        <v>745</v>
      </c>
      <c r="AL93" s="119">
        <f t="shared" si="28"/>
        <v>1</v>
      </c>
      <c r="AM93" s="112"/>
      <c r="AN93" s="115"/>
      <c r="AO93" s="164"/>
      <c r="AP93" s="164"/>
      <c r="AQ93" s="62"/>
      <c r="AR93" s="115"/>
      <c r="AS93" s="115"/>
      <c r="AT93" s="90"/>
      <c r="AU93" s="90"/>
      <c r="AV93" s="115"/>
    </row>
    <row r="94" spans="1:48" ht="135" x14ac:dyDescent="0.2">
      <c r="A94" s="229"/>
      <c r="B94" s="229"/>
      <c r="C94" s="229"/>
      <c r="D94" s="200"/>
      <c r="E94" s="229"/>
      <c r="F94" s="229"/>
      <c r="G94" s="198"/>
      <c r="H94" s="198"/>
      <c r="I94" s="198"/>
      <c r="J94" s="198"/>
      <c r="K94" s="198"/>
      <c r="L94" s="111" t="s">
        <v>696</v>
      </c>
      <c r="M94" s="111" t="s">
        <v>697</v>
      </c>
      <c r="N94" s="111" t="s">
        <v>698</v>
      </c>
      <c r="O94" s="111">
        <f t="shared" si="20"/>
        <v>86</v>
      </c>
      <c r="P94" s="117" t="s">
        <v>746</v>
      </c>
      <c r="Q94" s="9" t="s">
        <v>700</v>
      </c>
      <c r="R94" s="9" t="s">
        <v>696</v>
      </c>
      <c r="S94" s="61">
        <v>1</v>
      </c>
      <c r="T94" s="9" t="s">
        <v>747</v>
      </c>
      <c r="U94" s="9" t="s">
        <v>748</v>
      </c>
      <c r="V94" s="9" t="s">
        <v>53</v>
      </c>
      <c r="W94" s="112" t="s">
        <v>54</v>
      </c>
      <c r="X94" s="112"/>
      <c r="Y94" s="112">
        <v>1</v>
      </c>
      <c r="Z94" s="112"/>
      <c r="AA94" s="17"/>
      <c r="AB94" s="10" t="s">
        <v>749</v>
      </c>
      <c r="AC94" s="112"/>
      <c r="AD94" s="62"/>
      <c r="AE94" s="90"/>
      <c r="AF94" s="90"/>
      <c r="AG94" s="91"/>
      <c r="AH94" s="112">
        <v>1</v>
      </c>
      <c r="AI94" s="112">
        <v>1</v>
      </c>
      <c r="AJ94" s="90" t="s">
        <v>750</v>
      </c>
      <c r="AK94" s="123" t="s">
        <v>751</v>
      </c>
      <c r="AL94" s="119">
        <f t="shared" si="28"/>
        <v>1</v>
      </c>
      <c r="AM94" s="112"/>
      <c r="AN94" s="115"/>
      <c r="AO94" s="164"/>
      <c r="AP94" s="164"/>
      <c r="AQ94" s="62"/>
      <c r="AR94" s="115"/>
      <c r="AS94" s="115"/>
      <c r="AT94" s="90"/>
      <c r="AU94" s="90"/>
      <c r="AV94" s="115"/>
    </row>
    <row r="95" spans="1:48" ht="75" x14ac:dyDescent="0.2">
      <c r="A95" s="229"/>
      <c r="B95" s="229"/>
      <c r="C95" s="229"/>
      <c r="D95" s="200"/>
      <c r="E95" s="229"/>
      <c r="F95" s="229"/>
      <c r="G95" s="198"/>
      <c r="H95" s="198"/>
      <c r="I95" s="198"/>
      <c r="J95" s="198"/>
      <c r="K95" s="198"/>
      <c r="L95" s="111" t="s">
        <v>696</v>
      </c>
      <c r="M95" s="111" t="s">
        <v>697</v>
      </c>
      <c r="N95" s="111" t="s">
        <v>698</v>
      </c>
      <c r="O95" s="111">
        <f t="shared" si="20"/>
        <v>87</v>
      </c>
      <c r="P95" s="117" t="s">
        <v>752</v>
      </c>
      <c r="Q95" s="9" t="s">
        <v>753</v>
      </c>
      <c r="R95" s="9" t="s">
        <v>696</v>
      </c>
      <c r="S95" s="61">
        <v>3</v>
      </c>
      <c r="T95" s="9" t="s">
        <v>754</v>
      </c>
      <c r="U95" s="9" t="s">
        <v>755</v>
      </c>
      <c r="V95" s="9" t="s">
        <v>53</v>
      </c>
      <c r="W95" s="112" t="s">
        <v>54</v>
      </c>
      <c r="X95" s="112"/>
      <c r="Y95" s="112"/>
      <c r="Z95" s="112"/>
      <c r="AA95" s="17">
        <v>3</v>
      </c>
      <c r="AB95" s="10" t="s">
        <v>756</v>
      </c>
      <c r="AC95" s="112"/>
      <c r="AD95" s="62"/>
      <c r="AE95" s="90"/>
      <c r="AF95" s="90"/>
      <c r="AG95" s="91"/>
      <c r="AH95" s="112"/>
      <c r="AI95" s="115"/>
      <c r="AJ95" s="90"/>
      <c r="AK95" s="123"/>
      <c r="AL95" s="115"/>
      <c r="AM95" s="112"/>
      <c r="AN95" s="115"/>
      <c r="AO95" s="164"/>
      <c r="AP95" s="164"/>
      <c r="AQ95" s="62"/>
      <c r="AR95" s="112">
        <v>3</v>
      </c>
      <c r="AS95" s="112">
        <v>3</v>
      </c>
      <c r="AT95" s="90" t="s">
        <v>1338</v>
      </c>
      <c r="AU95" s="90" t="s">
        <v>1237</v>
      </c>
      <c r="AV95" s="168">
        <f t="shared" ref="AV95:AV96" si="30">+AS95/AR95</f>
        <v>1</v>
      </c>
    </row>
    <row r="96" spans="1:48" ht="60" x14ac:dyDescent="0.2">
      <c r="A96" s="229"/>
      <c r="B96" s="229"/>
      <c r="C96" s="229"/>
      <c r="D96" s="200"/>
      <c r="E96" s="229"/>
      <c r="F96" s="229"/>
      <c r="G96" s="198"/>
      <c r="H96" s="198"/>
      <c r="I96" s="198"/>
      <c r="J96" s="198"/>
      <c r="K96" s="198"/>
      <c r="L96" s="111" t="s">
        <v>696</v>
      </c>
      <c r="M96" s="111" t="s">
        <v>697</v>
      </c>
      <c r="N96" s="111" t="s">
        <v>698</v>
      </c>
      <c r="O96" s="111">
        <f t="shared" si="20"/>
        <v>88</v>
      </c>
      <c r="P96" s="117" t="s">
        <v>757</v>
      </c>
      <c r="Q96" s="9" t="s">
        <v>700</v>
      </c>
      <c r="R96" s="9" t="s">
        <v>696</v>
      </c>
      <c r="S96" s="61">
        <v>1</v>
      </c>
      <c r="T96" s="9" t="s">
        <v>758</v>
      </c>
      <c r="U96" s="9" t="s">
        <v>759</v>
      </c>
      <c r="V96" s="9" t="s">
        <v>53</v>
      </c>
      <c r="W96" s="112" t="s">
        <v>54</v>
      </c>
      <c r="X96" s="112"/>
      <c r="Y96" s="112"/>
      <c r="Z96" s="112"/>
      <c r="AA96" s="17">
        <v>1</v>
      </c>
      <c r="AB96" s="10" t="s">
        <v>760</v>
      </c>
      <c r="AC96" s="112"/>
      <c r="AD96" s="62"/>
      <c r="AE96" s="90"/>
      <c r="AF96" s="90"/>
      <c r="AG96" s="91"/>
      <c r="AH96" s="112"/>
      <c r="AI96" s="115"/>
      <c r="AJ96" s="90"/>
      <c r="AK96" s="123"/>
      <c r="AL96" s="115"/>
      <c r="AM96" s="112"/>
      <c r="AN96" s="115"/>
      <c r="AO96" s="164"/>
      <c r="AP96" s="164"/>
      <c r="AQ96" s="62"/>
      <c r="AR96" s="112">
        <v>1</v>
      </c>
      <c r="AS96" s="168">
        <v>1</v>
      </c>
      <c r="AT96" s="90" t="s">
        <v>1339</v>
      </c>
      <c r="AU96" s="147" t="s">
        <v>1238</v>
      </c>
      <c r="AV96" s="168">
        <f t="shared" si="30"/>
        <v>1</v>
      </c>
    </row>
    <row r="97" spans="1:48" ht="75" x14ac:dyDescent="0.2">
      <c r="A97" s="229"/>
      <c r="B97" s="229"/>
      <c r="C97" s="229"/>
      <c r="D97" s="200"/>
      <c r="E97" s="229"/>
      <c r="F97" s="229"/>
      <c r="G97" s="198"/>
      <c r="H97" s="198"/>
      <c r="I97" s="198"/>
      <c r="J97" s="198"/>
      <c r="K97" s="198"/>
      <c r="L97" s="111" t="s">
        <v>696</v>
      </c>
      <c r="M97" s="111" t="s">
        <v>697</v>
      </c>
      <c r="N97" s="111" t="s">
        <v>698</v>
      </c>
      <c r="O97" s="111">
        <f t="shared" si="20"/>
        <v>89</v>
      </c>
      <c r="P97" s="117" t="s">
        <v>761</v>
      </c>
      <c r="Q97" s="9" t="s">
        <v>762</v>
      </c>
      <c r="R97" s="9" t="s">
        <v>696</v>
      </c>
      <c r="S97" s="61">
        <v>1</v>
      </c>
      <c r="T97" s="9" t="s">
        <v>763</v>
      </c>
      <c r="U97" s="9" t="s">
        <v>764</v>
      </c>
      <c r="V97" s="9" t="s">
        <v>53</v>
      </c>
      <c r="W97" s="112" t="s">
        <v>54</v>
      </c>
      <c r="X97" s="112">
        <v>0.2</v>
      </c>
      <c r="Y97" s="112">
        <v>0.3</v>
      </c>
      <c r="Z97" s="112">
        <v>0.25</v>
      </c>
      <c r="AA97" s="17">
        <v>0.25</v>
      </c>
      <c r="AB97" s="10" t="s">
        <v>765</v>
      </c>
      <c r="AC97" s="112">
        <v>0.2</v>
      </c>
      <c r="AD97" s="112">
        <v>0.2</v>
      </c>
      <c r="AE97" s="90" t="s">
        <v>766</v>
      </c>
      <c r="AF97" s="90" t="s">
        <v>767</v>
      </c>
      <c r="AG97" s="92">
        <f>AD97/AC97</f>
        <v>1</v>
      </c>
      <c r="AH97" s="112">
        <v>0.3</v>
      </c>
      <c r="AI97" s="112">
        <v>0.3</v>
      </c>
      <c r="AJ97" s="122" t="s">
        <v>768</v>
      </c>
      <c r="AK97" s="123" t="s">
        <v>769</v>
      </c>
      <c r="AL97" s="119">
        <f t="shared" ref="AL97:AL99" si="31">AI97/AH97</f>
        <v>1</v>
      </c>
      <c r="AM97" s="112">
        <v>0.25</v>
      </c>
      <c r="AN97" s="62">
        <v>0.25</v>
      </c>
      <c r="AO97" s="167" t="s">
        <v>770</v>
      </c>
      <c r="AP97" s="164" t="s">
        <v>771</v>
      </c>
      <c r="AQ97" s="168">
        <f>+AN97/AM97</f>
        <v>1</v>
      </c>
      <c r="AR97" s="112">
        <v>0.25</v>
      </c>
      <c r="AS97" s="62">
        <v>0.25</v>
      </c>
      <c r="AT97" s="90" t="s">
        <v>1268</v>
      </c>
      <c r="AU97" s="90" t="s">
        <v>1269</v>
      </c>
      <c r="AV97" s="168">
        <f t="shared" ref="AV97" si="32">+AS97/AR97</f>
        <v>1</v>
      </c>
    </row>
    <row r="98" spans="1:48" ht="60" x14ac:dyDescent="0.2">
      <c r="A98" s="229"/>
      <c r="B98" s="229"/>
      <c r="C98" s="229"/>
      <c r="D98" s="200"/>
      <c r="E98" s="229"/>
      <c r="F98" s="229"/>
      <c r="G98" s="198"/>
      <c r="H98" s="198"/>
      <c r="I98" s="198"/>
      <c r="J98" s="198"/>
      <c r="K98" s="198"/>
      <c r="L98" s="111" t="s">
        <v>696</v>
      </c>
      <c r="M98" s="111" t="s">
        <v>697</v>
      </c>
      <c r="N98" s="111" t="s">
        <v>698</v>
      </c>
      <c r="O98" s="111">
        <f t="shared" si="20"/>
        <v>90</v>
      </c>
      <c r="P98" s="117" t="s">
        <v>772</v>
      </c>
      <c r="Q98" s="9" t="s">
        <v>773</v>
      </c>
      <c r="R98" s="9" t="s">
        <v>696</v>
      </c>
      <c r="S98" s="61">
        <v>1</v>
      </c>
      <c r="T98" s="9" t="s">
        <v>774</v>
      </c>
      <c r="U98" s="9" t="s">
        <v>775</v>
      </c>
      <c r="V98" s="9" t="s">
        <v>53</v>
      </c>
      <c r="W98" s="112" t="s">
        <v>54</v>
      </c>
      <c r="X98" s="112"/>
      <c r="Y98" s="114"/>
      <c r="Z98" s="112">
        <v>1</v>
      </c>
      <c r="AA98" s="17"/>
      <c r="AB98" s="10" t="s">
        <v>776</v>
      </c>
      <c r="AC98" s="112"/>
      <c r="AD98" s="62"/>
      <c r="AE98" s="90"/>
      <c r="AF98" s="90"/>
      <c r="AG98" s="91"/>
      <c r="AH98" s="115"/>
      <c r="AI98" s="115"/>
      <c r="AJ98" s="122"/>
      <c r="AK98" s="123"/>
      <c r="AL98" s="115"/>
      <c r="AM98" s="112">
        <v>1</v>
      </c>
      <c r="AN98" s="62">
        <v>1</v>
      </c>
      <c r="AO98" s="167" t="s">
        <v>777</v>
      </c>
      <c r="AP98" s="164" t="s">
        <v>778</v>
      </c>
      <c r="AQ98" s="168">
        <f>+AN98/AM98</f>
        <v>1</v>
      </c>
      <c r="AR98" s="115"/>
      <c r="AS98" s="115"/>
      <c r="AT98" s="90"/>
      <c r="AU98" s="90"/>
      <c r="AV98" s="115"/>
    </row>
    <row r="99" spans="1:48" ht="60" x14ac:dyDescent="0.2">
      <c r="A99" s="229"/>
      <c r="B99" s="229"/>
      <c r="C99" s="229"/>
      <c r="D99" s="200"/>
      <c r="E99" s="229"/>
      <c r="F99" s="229"/>
      <c r="G99" s="198"/>
      <c r="H99" s="198"/>
      <c r="I99" s="198"/>
      <c r="J99" s="198"/>
      <c r="K99" s="198"/>
      <c r="L99" s="111" t="s">
        <v>696</v>
      </c>
      <c r="M99" s="111" t="s">
        <v>697</v>
      </c>
      <c r="N99" s="111" t="s">
        <v>698</v>
      </c>
      <c r="O99" s="111">
        <f t="shared" si="20"/>
        <v>91</v>
      </c>
      <c r="P99" s="261" t="s">
        <v>779</v>
      </c>
      <c r="Q99" s="181" t="s">
        <v>179</v>
      </c>
      <c r="R99" s="9" t="s">
        <v>696</v>
      </c>
      <c r="S99" s="9" t="s">
        <v>780</v>
      </c>
      <c r="T99" s="111" t="s">
        <v>781</v>
      </c>
      <c r="U99" s="111" t="s">
        <v>782</v>
      </c>
      <c r="V99" s="9" t="s">
        <v>53</v>
      </c>
      <c r="W99" s="112" t="s">
        <v>54</v>
      </c>
      <c r="X99" s="112">
        <v>2</v>
      </c>
      <c r="Y99" s="112">
        <v>3</v>
      </c>
      <c r="Z99" s="112">
        <v>3</v>
      </c>
      <c r="AA99" s="17">
        <v>3</v>
      </c>
      <c r="AB99" s="10" t="s">
        <v>783</v>
      </c>
      <c r="AC99" s="112">
        <v>2</v>
      </c>
      <c r="AD99" s="62">
        <v>0</v>
      </c>
      <c r="AE99" s="90" t="s">
        <v>784</v>
      </c>
      <c r="AF99" s="90"/>
      <c r="AG99" s="92">
        <f>AD99/AC99</f>
        <v>0</v>
      </c>
      <c r="AH99" s="112">
        <v>3</v>
      </c>
      <c r="AI99" s="112">
        <v>0</v>
      </c>
      <c r="AJ99" s="148" t="s">
        <v>785</v>
      </c>
      <c r="AK99" s="159" t="s">
        <v>82</v>
      </c>
      <c r="AL99" s="119">
        <f t="shared" si="31"/>
        <v>0</v>
      </c>
      <c r="AM99" s="112">
        <v>3</v>
      </c>
      <c r="AN99" s="62">
        <v>0</v>
      </c>
      <c r="AO99" s="167" t="s">
        <v>786</v>
      </c>
      <c r="AP99" s="164" t="s">
        <v>82</v>
      </c>
      <c r="AQ99" s="168">
        <f>+AN99/AM99</f>
        <v>0</v>
      </c>
      <c r="AR99" s="112">
        <v>3</v>
      </c>
      <c r="AS99" s="62">
        <v>0</v>
      </c>
      <c r="AT99" s="90" t="s">
        <v>1370</v>
      </c>
      <c r="AU99" s="90" t="s">
        <v>82</v>
      </c>
      <c r="AV99" s="168">
        <f>+AS99/AR99</f>
        <v>0</v>
      </c>
    </row>
    <row r="100" spans="1:48" ht="60" x14ac:dyDescent="0.2">
      <c r="A100" s="229"/>
      <c r="B100" s="229"/>
      <c r="C100" s="229"/>
      <c r="D100" s="200"/>
      <c r="E100" s="229"/>
      <c r="F100" s="229"/>
      <c r="G100" s="198"/>
      <c r="H100" s="198"/>
      <c r="I100" s="198"/>
      <c r="J100" s="198"/>
      <c r="K100" s="198"/>
      <c r="L100" s="111" t="s">
        <v>696</v>
      </c>
      <c r="M100" s="111" t="s">
        <v>697</v>
      </c>
      <c r="N100" s="111" t="s">
        <v>787</v>
      </c>
      <c r="O100" s="111">
        <f t="shared" si="20"/>
        <v>92</v>
      </c>
      <c r="P100" s="117" t="s">
        <v>788</v>
      </c>
      <c r="Q100" s="9" t="s">
        <v>789</v>
      </c>
      <c r="R100" s="9" t="s">
        <v>696</v>
      </c>
      <c r="S100" s="112">
        <v>1</v>
      </c>
      <c r="T100" s="111" t="s">
        <v>790</v>
      </c>
      <c r="U100" s="111" t="s">
        <v>791</v>
      </c>
      <c r="V100" s="9" t="s">
        <v>53</v>
      </c>
      <c r="W100" s="112" t="s">
        <v>54</v>
      </c>
      <c r="X100" s="112">
        <v>1</v>
      </c>
      <c r="Y100" s="112"/>
      <c r="Z100" s="112"/>
      <c r="AA100" s="17"/>
      <c r="AB100" s="10" t="s">
        <v>792</v>
      </c>
      <c r="AC100" s="112">
        <v>1</v>
      </c>
      <c r="AD100" s="62">
        <v>1</v>
      </c>
      <c r="AE100" s="90" t="s">
        <v>793</v>
      </c>
      <c r="AF100" s="90" t="s">
        <v>794</v>
      </c>
      <c r="AG100" s="92">
        <f>AD100/AC100</f>
        <v>1</v>
      </c>
      <c r="AH100" s="112"/>
      <c r="AI100" s="115"/>
      <c r="AJ100" s="121"/>
      <c r="AK100" s="123"/>
      <c r="AL100" s="115"/>
      <c r="AM100" s="112"/>
      <c r="AN100" s="115"/>
      <c r="AO100" s="164"/>
      <c r="AP100" s="164"/>
      <c r="AQ100" s="62"/>
      <c r="AR100" s="115"/>
      <c r="AS100" s="115"/>
      <c r="AT100" s="90"/>
      <c r="AU100" s="90"/>
      <c r="AV100" s="115"/>
    </row>
    <row r="101" spans="1:48" ht="105" x14ac:dyDescent="0.2">
      <c r="A101" s="229"/>
      <c r="B101" s="229"/>
      <c r="C101" s="229"/>
      <c r="D101" s="200"/>
      <c r="E101" s="229"/>
      <c r="F101" s="229"/>
      <c r="G101" s="198"/>
      <c r="H101" s="198"/>
      <c r="I101" s="198"/>
      <c r="J101" s="198"/>
      <c r="K101" s="198"/>
      <c r="L101" s="111" t="s">
        <v>696</v>
      </c>
      <c r="M101" s="111" t="s">
        <v>697</v>
      </c>
      <c r="N101" s="111" t="s">
        <v>787</v>
      </c>
      <c r="O101" s="111">
        <f t="shared" si="20"/>
        <v>93</v>
      </c>
      <c r="P101" s="117" t="s">
        <v>795</v>
      </c>
      <c r="Q101" s="9" t="s">
        <v>796</v>
      </c>
      <c r="R101" s="9" t="s">
        <v>696</v>
      </c>
      <c r="S101" s="113">
        <v>1</v>
      </c>
      <c r="T101" s="111" t="s">
        <v>797</v>
      </c>
      <c r="U101" s="111" t="s">
        <v>798</v>
      </c>
      <c r="V101" s="112" t="s">
        <v>799</v>
      </c>
      <c r="W101" s="112" t="s">
        <v>54</v>
      </c>
      <c r="X101" s="113"/>
      <c r="Y101" s="113"/>
      <c r="Z101" s="113"/>
      <c r="AA101" s="21">
        <v>1</v>
      </c>
      <c r="AB101" s="10" t="s">
        <v>800</v>
      </c>
      <c r="AC101" s="113"/>
      <c r="AD101" s="62"/>
      <c r="AE101" s="90"/>
      <c r="AF101" s="90"/>
      <c r="AG101" s="91"/>
      <c r="AH101" s="113"/>
      <c r="AI101" s="115"/>
      <c r="AJ101" s="121"/>
      <c r="AK101" s="123"/>
      <c r="AL101" s="115"/>
      <c r="AM101" s="113"/>
      <c r="AN101" s="115"/>
      <c r="AO101" s="164"/>
      <c r="AP101" s="164"/>
      <c r="AQ101" s="62"/>
      <c r="AR101" s="113">
        <v>1</v>
      </c>
      <c r="AS101" s="113">
        <v>1</v>
      </c>
      <c r="AT101" s="262" t="s">
        <v>1340</v>
      </c>
      <c r="AU101" s="262" t="s">
        <v>1371</v>
      </c>
      <c r="AV101" s="168">
        <f>+AS101/AR101</f>
        <v>1</v>
      </c>
    </row>
    <row r="102" spans="1:48" ht="60" x14ac:dyDescent="0.2">
      <c r="A102" s="229"/>
      <c r="B102" s="229"/>
      <c r="C102" s="229"/>
      <c r="D102" s="200"/>
      <c r="E102" s="229"/>
      <c r="F102" s="229"/>
      <c r="G102" s="198"/>
      <c r="H102" s="198"/>
      <c r="I102" s="198"/>
      <c r="J102" s="198"/>
      <c r="K102" s="198"/>
      <c r="L102" s="111" t="s">
        <v>696</v>
      </c>
      <c r="M102" s="111" t="s">
        <v>697</v>
      </c>
      <c r="N102" s="111" t="s">
        <v>801</v>
      </c>
      <c r="O102" s="111">
        <f t="shared" si="20"/>
        <v>94</v>
      </c>
      <c r="P102" s="117" t="s">
        <v>802</v>
      </c>
      <c r="Q102" s="9" t="s">
        <v>796</v>
      </c>
      <c r="R102" s="9" t="s">
        <v>696</v>
      </c>
      <c r="S102" s="112">
        <v>1</v>
      </c>
      <c r="T102" s="111" t="s">
        <v>801</v>
      </c>
      <c r="U102" s="111" t="s">
        <v>791</v>
      </c>
      <c r="V102" s="9" t="s">
        <v>53</v>
      </c>
      <c r="W102" s="112" t="s">
        <v>54</v>
      </c>
      <c r="X102" s="112">
        <v>1</v>
      </c>
      <c r="Y102" s="112"/>
      <c r="Z102" s="112"/>
      <c r="AA102" s="17"/>
      <c r="AB102" s="10" t="s">
        <v>803</v>
      </c>
      <c r="AC102" s="112">
        <v>1</v>
      </c>
      <c r="AD102" s="62">
        <v>1</v>
      </c>
      <c r="AE102" s="90" t="s">
        <v>804</v>
      </c>
      <c r="AF102" s="90" t="s">
        <v>805</v>
      </c>
      <c r="AG102" s="92">
        <f t="shared" ref="AG102:AG107" si="33">AD102/AC102</f>
        <v>1</v>
      </c>
      <c r="AH102" s="112"/>
      <c r="AI102" s="115"/>
      <c r="AJ102" s="115"/>
      <c r="AK102" s="123"/>
      <c r="AL102" s="115"/>
      <c r="AM102" s="112"/>
      <c r="AN102" s="115"/>
      <c r="AO102" s="164"/>
      <c r="AP102" s="164"/>
      <c r="AQ102" s="62"/>
      <c r="AR102" s="115"/>
      <c r="AS102" s="115"/>
      <c r="AT102" s="90"/>
      <c r="AU102" s="90"/>
      <c r="AV102" s="115"/>
    </row>
    <row r="103" spans="1:48" ht="135" x14ac:dyDescent="0.2">
      <c r="A103" s="229"/>
      <c r="B103" s="229"/>
      <c r="C103" s="229"/>
      <c r="D103" s="200"/>
      <c r="E103" s="229"/>
      <c r="F103" s="229"/>
      <c r="G103" s="198"/>
      <c r="H103" s="198"/>
      <c r="I103" s="198"/>
      <c r="J103" s="198"/>
      <c r="K103" s="198"/>
      <c r="L103" s="111" t="s">
        <v>696</v>
      </c>
      <c r="M103" s="111" t="s">
        <v>697</v>
      </c>
      <c r="N103" s="111" t="s">
        <v>801</v>
      </c>
      <c r="O103" s="111">
        <f t="shared" si="20"/>
        <v>95</v>
      </c>
      <c r="P103" s="117" t="s">
        <v>806</v>
      </c>
      <c r="Q103" s="9" t="s">
        <v>796</v>
      </c>
      <c r="R103" s="9" t="s">
        <v>696</v>
      </c>
      <c r="S103" s="113">
        <v>1</v>
      </c>
      <c r="T103" s="111" t="s">
        <v>807</v>
      </c>
      <c r="U103" s="111" t="s">
        <v>808</v>
      </c>
      <c r="V103" s="112" t="s">
        <v>799</v>
      </c>
      <c r="W103" s="112" t="s">
        <v>54</v>
      </c>
      <c r="X103" s="113">
        <v>0.25</v>
      </c>
      <c r="Y103" s="113">
        <v>0.25</v>
      </c>
      <c r="Z103" s="113">
        <v>0.25</v>
      </c>
      <c r="AA103" s="21">
        <v>0.25</v>
      </c>
      <c r="AB103" s="10" t="s">
        <v>809</v>
      </c>
      <c r="AC103" s="113">
        <v>0.25</v>
      </c>
      <c r="AD103" s="100">
        <v>0.25</v>
      </c>
      <c r="AE103" s="90" t="s">
        <v>810</v>
      </c>
      <c r="AF103" s="90" t="s">
        <v>811</v>
      </c>
      <c r="AG103" s="92">
        <f t="shared" si="33"/>
        <v>1</v>
      </c>
      <c r="AH103" s="113">
        <v>0.25</v>
      </c>
      <c r="AI103" s="113">
        <v>0.25</v>
      </c>
      <c r="AJ103" s="147" t="s">
        <v>812</v>
      </c>
      <c r="AK103" s="123" t="s">
        <v>813</v>
      </c>
      <c r="AL103" s="119">
        <f t="shared" ref="AL103" si="34">AI103/AH103</f>
        <v>1</v>
      </c>
      <c r="AM103" s="113">
        <v>0.25</v>
      </c>
      <c r="AN103" s="100">
        <v>0.25</v>
      </c>
      <c r="AO103" s="167" t="s">
        <v>814</v>
      </c>
      <c r="AP103" s="167" t="s">
        <v>815</v>
      </c>
      <c r="AQ103" s="168">
        <f>+AN103/AM103</f>
        <v>1</v>
      </c>
      <c r="AR103" s="113">
        <v>0.25</v>
      </c>
      <c r="AS103" s="113">
        <v>0.25</v>
      </c>
      <c r="AT103" s="262" t="s">
        <v>1341</v>
      </c>
      <c r="AU103" s="263" t="s">
        <v>815</v>
      </c>
      <c r="AV103" s="168">
        <f>+AS103/AR103</f>
        <v>1</v>
      </c>
    </row>
    <row r="104" spans="1:48" ht="60" x14ac:dyDescent="0.2">
      <c r="A104" s="229"/>
      <c r="B104" s="229"/>
      <c r="C104" s="229"/>
      <c r="D104" s="200"/>
      <c r="E104" s="229"/>
      <c r="F104" s="229"/>
      <c r="G104" s="198"/>
      <c r="H104" s="198"/>
      <c r="I104" s="198"/>
      <c r="J104" s="198"/>
      <c r="K104" s="198"/>
      <c r="L104" s="111" t="s">
        <v>696</v>
      </c>
      <c r="M104" s="111" t="s">
        <v>816</v>
      </c>
      <c r="N104" s="111" t="s">
        <v>817</v>
      </c>
      <c r="O104" s="111">
        <f t="shared" si="20"/>
        <v>96</v>
      </c>
      <c r="P104" s="117" t="s">
        <v>818</v>
      </c>
      <c r="Q104" s="187" t="s">
        <v>819</v>
      </c>
      <c r="R104" s="9" t="s">
        <v>696</v>
      </c>
      <c r="S104" s="181">
        <v>1</v>
      </c>
      <c r="T104" s="57" t="s">
        <v>820</v>
      </c>
      <c r="U104" s="57" t="s">
        <v>791</v>
      </c>
      <c r="V104" s="9" t="s">
        <v>53</v>
      </c>
      <c r="W104" s="112" t="s">
        <v>54</v>
      </c>
      <c r="X104" s="187">
        <v>1</v>
      </c>
      <c r="Y104" s="58"/>
      <c r="Z104" s="58">
        <v>0.25</v>
      </c>
      <c r="AA104" s="59"/>
      <c r="AB104" s="10" t="s">
        <v>821</v>
      </c>
      <c r="AC104" s="187">
        <v>1</v>
      </c>
      <c r="AD104" s="187">
        <v>1</v>
      </c>
      <c r="AE104" s="90" t="s">
        <v>822</v>
      </c>
      <c r="AF104" s="90" t="s">
        <v>823</v>
      </c>
      <c r="AG104" s="92">
        <f t="shared" si="33"/>
        <v>1</v>
      </c>
      <c r="AH104" s="58"/>
      <c r="AI104" s="115"/>
      <c r="AJ104" s="115"/>
      <c r="AK104" s="123"/>
      <c r="AL104" s="115"/>
      <c r="AM104" s="58">
        <v>0.25</v>
      </c>
      <c r="AN104" s="100">
        <v>0.25</v>
      </c>
      <c r="AO104" s="167" t="s">
        <v>824</v>
      </c>
      <c r="AP104" s="172" t="s">
        <v>825</v>
      </c>
      <c r="AQ104" s="168">
        <f>+AN104/AM104</f>
        <v>1</v>
      </c>
      <c r="AR104" s="115"/>
      <c r="AS104" s="115"/>
      <c r="AT104" s="90"/>
      <c r="AU104" s="90"/>
      <c r="AV104" s="115"/>
    </row>
    <row r="105" spans="1:48" ht="409.6" customHeight="1" x14ac:dyDescent="0.2">
      <c r="A105" s="229"/>
      <c r="B105" s="229"/>
      <c r="C105" s="229"/>
      <c r="D105" s="200"/>
      <c r="E105" s="229"/>
      <c r="F105" s="229"/>
      <c r="G105" s="198"/>
      <c r="H105" s="198"/>
      <c r="I105" s="198"/>
      <c r="J105" s="198"/>
      <c r="K105" s="198"/>
      <c r="L105" s="111" t="s">
        <v>696</v>
      </c>
      <c r="M105" s="111" t="s">
        <v>816</v>
      </c>
      <c r="N105" s="111" t="s">
        <v>817</v>
      </c>
      <c r="O105" s="111">
        <f t="shared" si="20"/>
        <v>97</v>
      </c>
      <c r="P105" s="117" t="s">
        <v>826</v>
      </c>
      <c r="Q105" s="187" t="s">
        <v>819</v>
      </c>
      <c r="R105" s="9" t="s">
        <v>696</v>
      </c>
      <c r="S105" s="113">
        <v>1</v>
      </c>
      <c r="T105" s="111" t="s">
        <v>827</v>
      </c>
      <c r="U105" s="111" t="s">
        <v>808</v>
      </c>
      <c r="V105" s="112" t="s">
        <v>799</v>
      </c>
      <c r="W105" s="112" t="s">
        <v>54</v>
      </c>
      <c r="X105" s="113">
        <v>0.25</v>
      </c>
      <c r="Y105" s="113">
        <v>0.25</v>
      </c>
      <c r="Z105" s="113">
        <v>0.25</v>
      </c>
      <c r="AA105" s="21">
        <v>0.25</v>
      </c>
      <c r="AB105" s="10" t="s">
        <v>828</v>
      </c>
      <c r="AC105" s="113">
        <v>0.25</v>
      </c>
      <c r="AD105" s="113">
        <v>0.25</v>
      </c>
      <c r="AE105" s="90" t="s">
        <v>829</v>
      </c>
      <c r="AF105" s="90" t="s">
        <v>830</v>
      </c>
      <c r="AG105" s="92">
        <f t="shared" si="33"/>
        <v>1</v>
      </c>
      <c r="AH105" s="113">
        <v>0.25</v>
      </c>
      <c r="AI105" s="100">
        <v>0.25</v>
      </c>
      <c r="AJ105" s="126" t="s">
        <v>831</v>
      </c>
      <c r="AK105" s="158" t="s">
        <v>832</v>
      </c>
      <c r="AL105" s="119">
        <f t="shared" ref="AL105:AL107" si="35">AI105/AH105</f>
        <v>1</v>
      </c>
      <c r="AM105" s="113">
        <v>0.25</v>
      </c>
      <c r="AN105" s="100">
        <v>0.25</v>
      </c>
      <c r="AO105" s="172" t="s">
        <v>833</v>
      </c>
      <c r="AP105" s="172" t="s">
        <v>825</v>
      </c>
      <c r="AQ105" s="168">
        <f>+AN105/AM105</f>
        <v>1</v>
      </c>
      <c r="AR105" s="113">
        <v>0.25</v>
      </c>
      <c r="AS105" s="100">
        <v>0.25</v>
      </c>
      <c r="AT105" s="90" t="s">
        <v>1342</v>
      </c>
      <c r="AU105" s="90" t="s">
        <v>1270</v>
      </c>
      <c r="AV105" s="168">
        <f>+AS105/AR105</f>
        <v>1</v>
      </c>
    </row>
    <row r="106" spans="1:48" ht="67.5" customHeight="1" x14ac:dyDescent="0.2">
      <c r="A106" s="229"/>
      <c r="B106" s="229"/>
      <c r="C106" s="229"/>
      <c r="D106" s="200"/>
      <c r="E106" s="229"/>
      <c r="F106" s="229"/>
      <c r="G106" s="198"/>
      <c r="H106" s="198"/>
      <c r="I106" s="198"/>
      <c r="J106" s="198"/>
      <c r="K106" s="198"/>
      <c r="L106" s="111" t="s">
        <v>696</v>
      </c>
      <c r="M106" s="111" t="s">
        <v>697</v>
      </c>
      <c r="N106" s="111" t="s">
        <v>834</v>
      </c>
      <c r="O106" s="111">
        <f t="shared" si="20"/>
        <v>98</v>
      </c>
      <c r="P106" s="117" t="s">
        <v>835</v>
      </c>
      <c r="Q106" s="111" t="s">
        <v>836</v>
      </c>
      <c r="R106" s="111" t="s">
        <v>266</v>
      </c>
      <c r="S106" s="112">
        <v>1</v>
      </c>
      <c r="T106" s="111" t="s">
        <v>837</v>
      </c>
      <c r="U106" s="111" t="s">
        <v>838</v>
      </c>
      <c r="V106" s="9" t="s">
        <v>53</v>
      </c>
      <c r="W106" s="112" t="s">
        <v>54</v>
      </c>
      <c r="X106" s="112">
        <v>1</v>
      </c>
      <c r="Y106" s="112"/>
      <c r="Z106" s="112"/>
      <c r="AA106" s="17"/>
      <c r="AB106" s="10" t="s">
        <v>839</v>
      </c>
      <c r="AC106" s="112">
        <v>1</v>
      </c>
      <c r="AD106" s="112">
        <v>1</v>
      </c>
      <c r="AE106" s="90" t="s">
        <v>840</v>
      </c>
      <c r="AF106" s="90" t="s">
        <v>841</v>
      </c>
      <c r="AG106" s="92">
        <f t="shared" si="33"/>
        <v>1</v>
      </c>
      <c r="AH106" s="112"/>
      <c r="AI106" s="115"/>
      <c r="AJ106" s="115"/>
      <c r="AK106" s="123"/>
      <c r="AL106" s="115"/>
      <c r="AM106" s="112"/>
      <c r="AN106" s="115"/>
      <c r="AO106" s="164"/>
      <c r="AP106" s="164"/>
      <c r="AQ106" s="62"/>
      <c r="AR106" s="115"/>
      <c r="AS106" s="115"/>
      <c r="AT106" s="90"/>
      <c r="AU106" s="90"/>
      <c r="AV106" s="115"/>
    </row>
    <row r="107" spans="1:48" ht="90" x14ac:dyDescent="0.2">
      <c r="A107" s="229"/>
      <c r="B107" s="229"/>
      <c r="C107" s="229"/>
      <c r="D107" s="200"/>
      <c r="E107" s="229"/>
      <c r="F107" s="229"/>
      <c r="G107" s="198"/>
      <c r="H107" s="198"/>
      <c r="I107" s="198"/>
      <c r="J107" s="198"/>
      <c r="K107" s="198"/>
      <c r="L107" s="111" t="s">
        <v>696</v>
      </c>
      <c r="M107" s="111" t="s">
        <v>697</v>
      </c>
      <c r="N107" s="111" t="s">
        <v>834</v>
      </c>
      <c r="O107" s="111">
        <f t="shared" si="20"/>
        <v>99</v>
      </c>
      <c r="P107" s="117" t="s">
        <v>842</v>
      </c>
      <c r="Q107" s="111" t="s">
        <v>836</v>
      </c>
      <c r="R107" s="111" t="s">
        <v>266</v>
      </c>
      <c r="S107" s="28">
        <v>1</v>
      </c>
      <c r="T107" s="111" t="s">
        <v>843</v>
      </c>
      <c r="U107" s="30" t="s">
        <v>844</v>
      </c>
      <c r="V107" s="111" t="s">
        <v>799</v>
      </c>
      <c r="W107" s="112" t="s">
        <v>54</v>
      </c>
      <c r="X107" s="28">
        <v>0.3</v>
      </c>
      <c r="Y107" s="28">
        <v>0.3</v>
      </c>
      <c r="Z107" s="28">
        <v>0.15</v>
      </c>
      <c r="AA107" s="264">
        <v>0.25</v>
      </c>
      <c r="AB107" s="10" t="s">
        <v>845</v>
      </c>
      <c r="AC107" s="28">
        <v>0.3</v>
      </c>
      <c r="AD107" s="28">
        <v>0.3</v>
      </c>
      <c r="AE107" s="90" t="s">
        <v>846</v>
      </c>
      <c r="AF107" s="90" t="s">
        <v>847</v>
      </c>
      <c r="AG107" s="92">
        <f t="shared" si="33"/>
        <v>1</v>
      </c>
      <c r="AH107" s="28">
        <v>0.3</v>
      </c>
      <c r="AI107" s="100">
        <v>0.3</v>
      </c>
      <c r="AJ107" s="90" t="s">
        <v>848</v>
      </c>
      <c r="AK107" s="123" t="s">
        <v>849</v>
      </c>
      <c r="AL107" s="119">
        <f t="shared" si="35"/>
        <v>1</v>
      </c>
      <c r="AM107" s="28">
        <v>0.15</v>
      </c>
      <c r="AN107" s="100">
        <v>0.15</v>
      </c>
      <c r="AO107" s="167" t="s">
        <v>850</v>
      </c>
      <c r="AP107" s="164" t="s">
        <v>851</v>
      </c>
      <c r="AQ107" s="168">
        <f>+AN107/AM107</f>
        <v>1</v>
      </c>
      <c r="AR107" s="28">
        <v>0.25</v>
      </c>
      <c r="AS107" s="100">
        <v>0.25</v>
      </c>
      <c r="AT107" s="90" t="s">
        <v>1271</v>
      </c>
      <c r="AU107" s="90" t="s">
        <v>1272</v>
      </c>
      <c r="AV107" s="168">
        <f t="shared" ref="AV107:AV109" si="36">+AS107/AR107</f>
        <v>1</v>
      </c>
    </row>
    <row r="108" spans="1:48" ht="60" x14ac:dyDescent="0.2">
      <c r="A108" s="229"/>
      <c r="B108" s="229"/>
      <c r="C108" s="229"/>
      <c r="D108" s="200"/>
      <c r="E108" s="229"/>
      <c r="F108" s="229"/>
      <c r="G108" s="198"/>
      <c r="H108" s="198"/>
      <c r="I108" s="198"/>
      <c r="J108" s="198"/>
      <c r="K108" s="198"/>
      <c r="L108" s="111" t="s">
        <v>696</v>
      </c>
      <c r="M108" s="111" t="s">
        <v>697</v>
      </c>
      <c r="N108" s="111" t="s">
        <v>834</v>
      </c>
      <c r="O108" s="111">
        <f t="shared" si="20"/>
        <v>100</v>
      </c>
      <c r="P108" s="117" t="s">
        <v>852</v>
      </c>
      <c r="Q108" s="111" t="s">
        <v>853</v>
      </c>
      <c r="R108" s="111" t="s">
        <v>266</v>
      </c>
      <c r="S108" s="15" t="s">
        <v>854</v>
      </c>
      <c r="T108" s="111" t="s">
        <v>855</v>
      </c>
      <c r="U108" s="30" t="s">
        <v>856</v>
      </c>
      <c r="V108" s="9" t="s">
        <v>799</v>
      </c>
      <c r="W108" s="112" t="s">
        <v>54</v>
      </c>
      <c r="X108" s="111"/>
      <c r="Y108" s="111"/>
      <c r="Z108" s="111"/>
      <c r="AA108" s="264">
        <v>0.03</v>
      </c>
      <c r="AB108" s="10" t="s">
        <v>857</v>
      </c>
      <c r="AC108" s="111"/>
      <c r="AD108" s="62"/>
      <c r="AE108" s="90"/>
      <c r="AF108" s="90"/>
      <c r="AG108" s="91"/>
      <c r="AH108" s="111"/>
      <c r="AI108" s="115"/>
      <c r="AJ108" s="115"/>
      <c r="AK108" s="123"/>
      <c r="AL108" s="115"/>
      <c r="AM108" s="111"/>
      <c r="AN108" s="115"/>
      <c r="AO108" s="164"/>
      <c r="AP108" s="164"/>
      <c r="AQ108" s="62"/>
      <c r="AR108" s="28">
        <v>0.03</v>
      </c>
      <c r="AS108" s="100">
        <v>0.03</v>
      </c>
      <c r="AT108" s="90" t="s">
        <v>1343</v>
      </c>
      <c r="AU108" s="90" t="s">
        <v>1273</v>
      </c>
      <c r="AV108" s="168">
        <f t="shared" si="36"/>
        <v>1</v>
      </c>
    </row>
    <row r="109" spans="1:48" ht="60" x14ac:dyDescent="0.2">
      <c r="A109" s="229"/>
      <c r="B109" s="229"/>
      <c r="C109" s="229"/>
      <c r="D109" s="200"/>
      <c r="E109" s="229"/>
      <c r="F109" s="229"/>
      <c r="G109" s="198"/>
      <c r="H109" s="198"/>
      <c r="I109" s="198"/>
      <c r="J109" s="198"/>
      <c r="K109" s="198"/>
      <c r="L109" s="111" t="s">
        <v>696</v>
      </c>
      <c r="M109" s="111" t="s">
        <v>697</v>
      </c>
      <c r="N109" s="111" t="s">
        <v>834</v>
      </c>
      <c r="O109" s="111">
        <f t="shared" si="20"/>
        <v>101</v>
      </c>
      <c r="P109" s="117" t="s">
        <v>858</v>
      </c>
      <c r="Q109" s="111" t="s">
        <v>836</v>
      </c>
      <c r="R109" s="111" t="s">
        <v>266</v>
      </c>
      <c r="S109" s="15">
        <v>1</v>
      </c>
      <c r="T109" s="111" t="s">
        <v>859</v>
      </c>
      <c r="U109" s="30" t="s">
        <v>860</v>
      </c>
      <c r="V109" s="9" t="s">
        <v>53</v>
      </c>
      <c r="W109" s="112" t="s">
        <v>54</v>
      </c>
      <c r="X109" s="111"/>
      <c r="Y109" s="111"/>
      <c r="Z109" s="111">
        <v>0.5</v>
      </c>
      <c r="AA109" s="24">
        <v>0.5</v>
      </c>
      <c r="AB109" s="10" t="s">
        <v>861</v>
      </c>
      <c r="AC109" s="111"/>
      <c r="AD109" s="62"/>
      <c r="AE109" s="90"/>
      <c r="AF109" s="90"/>
      <c r="AG109" s="91"/>
      <c r="AH109" s="111"/>
      <c r="AI109" s="115"/>
      <c r="AJ109" s="115"/>
      <c r="AK109" s="123"/>
      <c r="AL109" s="115"/>
      <c r="AM109" s="111">
        <v>0.5</v>
      </c>
      <c r="AN109" s="62">
        <v>0.5</v>
      </c>
      <c r="AO109" s="167" t="s">
        <v>862</v>
      </c>
      <c r="AP109" s="164" t="s">
        <v>863</v>
      </c>
      <c r="AQ109" s="168">
        <f>+AN109/AM109</f>
        <v>1</v>
      </c>
      <c r="AR109" s="111">
        <v>0.5</v>
      </c>
      <c r="AS109" s="62">
        <v>0</v>
      </c>
      <c r="AT109" s="90" t="s">
        <v>1274</v>
      </c>
      <c r="AU109" s="90"/>
      <c r="AV109" s="168">
        <f t="shared" si="36"/>
        <v>0</v>
      </c>
    </row>
    <row r="110" spans="1:48" ht="90" x14ac:dyDescent="0.2">
      <c r="A110" s="229"/>
      <c r="B110" s="229"/>
      <c r="C110" s="229"/>
      <c r="D110" s="200"/>
      <c r="E110" s="229"/>
      <c r="F110" s="229"/>
      <c r="G110" s="198"/>
      <c r="H110" s="198"/>
      <c r="I110" s="198"/>
      <c r="J110" s="198"/>
      <c r="K110" s="198"/>
      <c r="L110" s="111" t="s">
        <v>696</v>
      </c>
      <c r="M110" s="111" t="s">
        <v>697</v>
      </c>
      <c r="N110" s="111" t="s">
        <v>864</v>
      </c>
      <c r="O110" s="111">
        <f t="shared" si="20"/>
        <v>102</v>
      </c>
      <c r="P110" s="117" t="s">
        <v>865</v>
      </c>
      <c r="Q110" s="111" t="s">
        <v>836</v>
      </c>
      <c r="R110" s="111" t="s">
        <v>266</v>
      </c>
      <c r="S110" s="112">
        <v>1</v>
      </c>
      <c r="T110" s="111" t="s">
        <v>866</v>
      </c>
      <c r="U110" s="111" t="s">
        <v>838</v>
      </c>
      <c r="V110" s="9" t="s">
        <v>53</v>
      </c>
      <c r="W110" s="112" t="s">
        <v>54</v>
      </c>
      <c r="X110" s="112">
        <v>1</v>
      </c>
      <c r="Y110" s="112"/>
      <c r="Z110" s="112"/>
      <c r="AA110" s="17"/>
      <c r="AB110" s="10" t="s">
        <v>839</v>
      </c>
      <c r="AC110" s="112">
        <v>1</v>
      </c>
      <c r="AD110" s="112">
        <v>1</v>
      </c>
      <c r="AE110" s="90" t="s">
        <v>867</v>
      </c>
      <c r="AF110" s="90" t="s">
        <v>868</v>
      </c>
      <c r="AG110" s="92">
        <f>AD110/AC110</f>
        <v>1</v>
      </c>
      <c r="AH110" s="112"/>
      <c r="AI110" s="115"/>
      <c r="AJ110" s="115"/>
      <c r="AK110" s="123"/>
      <c r="AL110" s="115"/>
      <c r="AM110" s="112"/>
      <c r="AN110" s="115"/>
      <c r="AO110" s="164"/>
      <c r="AP110" s="164"/>
      <c r="AQ110" s="62"/>
      <c r="AR110" s="115"/>
      <c r="AS110" s="115"/>
      <c r="AT110" s="90" t="s">
        <v>1344</v>
      </c>
      <c r="AU110" s="90" t="s">
        <v>1275</v>
      </c>
      <c r="AV110" s="115"/>
    </row>
    <row r="111" spans="1:48" ht="133.5" customHeight="1" x14ac:dyDescent="0.2">
      <c r="A111" s="229"/>
      <c r="B111" s="229"/>
      <c r="C111" s="229"/>
      <c r="D111" s="200"/>
      <c r="E111" s="229"/>
      <c r="F111" s="229"/>
      <c r="G111" s="198"/>
      <c r="H111" s="198"/>
      <c r="I111" s="198"/>
      <c r="J111" s="198"/>
      <c r="K111" s="198"/>
      <c r="L111" s="111" t="s">
        <v>696</v>
      </c>
      <c r="M111" s="111" t="s">
        <v>697</v>
      </c>
      <c r="N111" s="111" t="s">
        <v>864</v>
      </c>
      <c r="O111" s="111">
        <f t="shared" si="20"/>
        <v>103</v>
      </c>
      <c r="P111" s="117" t="s">
        <v>869</v>
      </c>
      <c r="Q111" s="111" t="s">
        <v>836</v>
      </c>
      <c r="R111" s="111" t="s">
        <v>266</v>
      </c>
      <c r="S111" s="28">
        <v>1</v>
      </c>
      <c r="T111" s="111" t="s">
        <v>870</v>
      </c>
      <c r="U111" s="30" t="s">
        <v>871</v>
      </c>
      <c r="V111" s="111" t="s">
        <v>799</v>
      </c>
      <c r="W111" s="112" t="s">
        <v>54</v>
      </c>
      <c r="X111" s="28">
        <v>0.1</v>
      </c>
      <c r="Y111" s="28">
        <v>0.3</v>
      </c>
      <c r="Z111" s="28">
        <v>0.3</v>
      </c>
      <c r="AA111" s="264">
        <v>0.3</v>
      </c>
      <c r="AB111" s="10" t="s">
        <v>872</v>
      </c>
      <c r="AC111" s="28">
        <v>0.1</v>
      </c>
      <c r="AD111" s="28">
        <v>0.1</v>
      </c>
      <c r="AE111" s="90" t="s">
        <v>873</v>
      </c>
      <c r="AF111" s="90" t="s">
        <v>874</v>
      </c>
      <c r="AG111" s="92">
        <f>AD111/AC111</f>
        <v>1</v>
      </c>
      <c r="AH111" s="28">
        <v>0.3</v>
      </c>
      <c r="AI111" s="28">
        <v>0.3</v>
      </c>
      <c r="AJ111" s="90" t="s">
        <v>875</v>
      </c>
      <c r="AK111" s="123" t="s">
        <v>876</v>
      </c>
      <c r="AL111" s="119">
        <f t="shared" ref="AL111" si="37">AI111/AH111</f>
        <v>1</v>
      </c>
      <c r="AM111" s="28">
        <v>0.3</v>
      </c>
      <c r="AN111" s="100">
        <v>0.3</v>
      </c>
      <c r="AO111" s="167" t="s">
        <v>877</v>
      </c>
      <c r="AP111" s="164" t="s">
        <v>878</v>
      </c>
      <c r="AQ111" s="168">
        <f>+AN111/AM111</f>
        <v>1</v>
      </c>
      <c r="AR111" s="28">
        <v>0.3</v>
      </c>
      <c r="AS111" s="28">
        <v>0.3</v>
      </c>
      <c r="AT111" s="93" t="s">
        <v>1276</v>
      </c>
      <c r="AU111" s="90" t="s">
        <v>1277</v>
      </c>
      <c r="AV111" s="168">
        <f t="shared" ref="AV111:AV112" si="38">+AS111/AR111</f>
        <v>1</v>
      </c>
    </row>
    <row r="112" spans="1:48" ht="75" x14ac:dyDescent="0.2">
      <c r="A112" s="229"/>
      <c r="B112" s="229"/>
      <c r="C112" s="229"/>
      <c r="D112" s="200"/>
      <c r="E112" s="229"/>
      <c r="F112" s="229"/>
      <c r="G112" s="198"/>
      <c r="H112" s="198"/>
      <c r="I112" s="198"/>
      <c r="J112" s="198"/>
      <c r="K112" s="198"/>
      <c r="L112" s="111" t="s">
        <v>696</v>
      </c>
      <c r="M112" s="111" t="s">
        <v>697</v>
      </c>
      <c r="N112" s="111" t="s">
        <v>879</v>
      </c>
      <c r="O112" s="111">
        <f t="shared" si="20"/>
        <v>104</v>
      </c>
      <c r="P112" s="117" t="s">
        <v>880</v>
      </c>
      <c r="Q112" s="111" t="s">
        <v>836</v>
      </c>
      <c r="R112" s="112" t="s">
        <v>696</v>
      </c>
      <c r="S112" s="112">
        <v>1</v>
      </c>
      <c r="T112" s="111" t="s">
        <v>881</v>
      </c>
      <c r="U112" s="111" t="s">
        <v>882</v>
      </c>
      <c r="V112" s="9" t="s">
        <v>53</v>
      </c>
      <c r="W112" s="112" t="s">
        <v>54</v>
      </c>
      <c r="X112" s="112"/>
      <c r="Y112" s="112"/>
      <c r="Z112" s="112"/>
      <c r="AA112" s="17">
        <v>1</v>
      </c>
      <c r="AB112" s="10" t="s">
        <v>883</v>
      </c>
      <c r="AC112" s="112"/>
      <c r="AD112" s="62"/>
      <c r="AE112" s="90"/>
      <c r="AF112" s="90"/>
      <c r="AG112" s="91"/>
      <c r="AH112" s="112"/>
      <c r="AI112" s="115"/>
      <c r="AJ112" s="115"/>
      <c r="AK112" s="123"/>
      <c r="AL112" s="115"/>
      <c r="AM112" s="112"/>
      <c r="AN112" s="115"/>
      <c r="AO112" s="164"/>
      <c r="AP112" s="164"/>
      <c r="AQ112" s="62"/>
      <c r="AR112" s="112">
        <v>1</v>
      </c>
      <c r="AS112" s="62">
        <v>1</v>
      </c>
      <c r="AT112" s="93" t="s">
        <v>1372</v>
      </c>
      <c r="AU112" s="93" t="s">
        <v>1373</v>
      </c>
      <c r="AV112" s="168">
        <f t="shared" si="38"/>
        <v>1</v>
      </c>
    </row>
    <row r="113" spans="1:48" ht="45" x14ac:dyDescent="0.2">
      <c r="A113" s="229"/>
      <c r="B113" s="229"/>
      <c r="C113" s="229"/>
      <c r="D113" s="200"/>
      <c r="E113" s="229"/>
      <c r="F113" s="229"/>
      <c r="G113" s="198"/>
      <c r="H113" s="198"/>
      <c r="I113" s="198"/>
      <c r="J113" s="198"/>
      <c r="K113" s="198"/>
      <c r="L113" s="111" t="s">
        <v>696</v>
      </c>
      <c r="M113" s="111" t="s">
        <v>697</v>
      </c>
      <c r="N113" s="111" t="s">
        <v>879</v>
      </c>
      <c r="O113" s="111">
        <f t="shared" si="20"/>
        <v>105</v>
      </c>
      <c r="P113" s="117" t="s">
        <v>884</v>
      </c>
      <c r="Q113" s="111" t="s">
        <v>836</v>
      </c>
      <c r="R113" s="112" t="s">
        <v>696</v>
      </c>
      <c r="S113" s="112">
        <v>1</v>
      </c>
      <c r="T113" s="111" t="s">
        <v>885</v>
      </c>
      <c r="U113" s="111" t="s">
        <v>838</v>
      </c>
      <c r="V113" s="9" t="s">
        <v>53</v>
      </c>
      <c r="W113" s="112" t="s">
        <v>54</v>
      </c>
      <c r="X113" s="112">
        <v>1</v>
      </c>
      <c r="Y113" s="112"/>
      <c r="Z113" s="112"/>
      <c r="AA113" s="17"/>
      <c r="AB113" s="10" t="s">
        <v>839</v>
      </c>
      <c r="AC113" s="112">
        <v>1</v>
      </c>
      <c r="AD113" s="62">
        <v>1</v>
      </c>
      <c r="AE113" s="90" t="s">
        <v>886</v>
      </c>
      <c r="AF113" s="90" t="s">
        <v>887</v>
      </c>
      <c r="AG113" s="92">
        <f>AD113/AC113</f>
        <v>1</v>
      </c>
      <c r="AH113" s="112"/>
      <c r="AI113" s="115"/>
      <c r="AJ113" s="115"/>
      <c r="AK113" s="123"/>
      <c r="AL113" s="115"/>
      <c r="AM113" s="112"/>
      <c r="AN113" s="115"/>
      <c r="AO113" s="164"/>
      <c r="AP113" s="164"/>
      <c r="AQ113" s="62"/>
      <c r="AR113" s="115"/>
      <c r="AS113" s="115"/>
      <c r="AT113" s="90"/>
      <c r="AU113" s="90"/>
      <c r="AV113" s="115"/>
    </row>
    <row r="114" spans="1:48" ht="195" x14ac:dyDescent="0.2">
      <c r="A114" s="229"/>
      <c r="B114" s="229"/>
      <c r="C114" s="229"/>
      <c r="D114" s="200"/>
      <c r="E114" s="229"/>
      <c r="F114" s="229"/>
      <c r="G114" s="198"/>
      <c r="H114" s="198"/>
      <c r="I114" s="198"/>
      <c r="J114" s="198"/>
      <c r="K114" s="198"/>
      <c r="L114" s="111" t="s">
        <v>696</v>
      </c>
      <c r="M114" s="111" t="s">
        <v>697</v>
      </c>
      <c r="N114" s="111" t="s">
        <v>879</v>
      </c>
      <c r="O114" s="111">
        <f t="shared" si="20"/>
        <v>106</v>
      </c>
      <c r="P114" s="117" t="s">
        <v>888</v>
      </c>
      <c r="Q114" s="111" t="s">
        <v>836</v>
      </c>
      <c r="R114" s="111" t="s">
        <v>266</v>
      </c>
      <c r="S114" s="113">
        <v>1</v>
      </c>
      <c r="T114" s="111" t="s">
        <v>889</v>
      </c>
      <c r="U114" s="30" t="s">
        <v>871</v>
      </c>
      <c r="V114" s="9" t="s">
        <v>53</v>
      </c>
      <c r="W114" s="112" t="s">
        <v>54</v>
      </c>
      <c r="X114" s="113">
        <v>0.1</v>
      </c>
      <c r="Y114" s="113">
        <v>0.25</v>
      </c>
      <c r="Z114" s="113">
        <v>0.25</v>
      </c>
      <c r="AA114" s="21">
        <v>0.4</v>
      </c>
      <c r="AB114" s="10" t="s">
        <v>890</v>
      </c>
      <c r="AC114" s="113">
        <v>0.1</v>
      </c>
      <c r="AD114" s="113">
        <v>0.1</v>
      </c>
      <c r="AE114" s="90" t="s">
        <v>891</v>
      </c>
      <c r="AF114" s="90" t="s">
        <v>892</v>
      </c>
      <c r="AG114" s="92">
        <f>AD114/AC114</f>
        <v>1</v>
      </c>
      <c r="AH114" s="28">
        <v>0.25</v>
      </c>
      <c r="AI114" s="28">
        <v>0.25</v>
      </c>
      <c r="AJ114" s="90" t="s">
        <v>893</v>
      </c>
      <c r="AK114" s="123" t="s">
        <v>894</v>
      </c>
      <c r="AL114" s="119">
        <f t="shared" ref="AL114" si="39">AI114/AH114</f>
        <v>1</v>
      </c>
      <c r="AM114" s="113">
        <v>0.25</v>
      </c>
      <c r="AN114" s="100">
        <v>0.25</v>
      </c>
      <c r="AO114" s="173" t="s">
        <v>895</v>
      </c>
      <c r="AP114" s="167" t="s">
        <v>896</v>
      </c>
      <c r="AQ114" s="168">
        <f>+AN114/AM114</f>
        <v>1</v>
      </c>
      <c r="AR114" s="113">
        <v>0.4</v>
      </c>
      <c r="AS114" s="100">
        <v>0.4</v>
      </c>
      <c r="AT114" s="90" t="s">
        <v>1278</v>
      </c>
      <c r="AU114" s="90" t="s">
        <v>896</v>
      </c>
      <c r="AV114" s="168">
        <f>+AS114/AR114</f>
        <v>1</v>
      </c>
    </row>
    <row r="115" spans="1:48" ht="105" x14ac:dyDescent="0.2">
      <c r="A115" s="229"/>
      <c r="B115" s="229"/>
      <c r="C115" s="229"/>
      <c r="D115" s="200"/>
      <c r="E115" s="229"/>
      <c r="F115" s="229"/>
      <c r="G115" s="198"/>
      <c r="H115" s="198"/>
      <c r="I115" s="198"/>
      <c r="J115" s="198"/>
      <c r="K115" s="198"/>
      <c r="L115" s="111" t="s">
        <v>696</v>
      </c>
      <c r="M115" s="111" t="s">
        <v>697</v>
      </c>
      <c r="N115" s="111" t="s">
        <v>47</v>
      </c>
      <c r="O115" s="111">
        <f t="shared" si="20"/>
        <v>107</v>
      </c>
      <c r="P115" s="117" t="s">
        <v>897</v>
      </c>
      <c r="Q115" s="111" t="s">
        <v>898</v>
      </c>
      <c r="R115" s="111" t="s">
        <v>696</v>
      </c>
      <c r="S115" s="112">
        <v>1</v>
      </c>
      <c r="T115" s="111" t="s">
        <v>899</v>
      </c>
      <c r="U115" s="30" t="s">
        <v>900</v>
      </c>
      <c r="V115" s="9" t="s">
        <v>53</v>
      </c>
      <c r="W115" s="112" t="s">
        <v>54</v>
      </c>
      <c r="X115" s="112">
        <v>1</v>
      </c>
      <c r="Y115" s="113"/>
      <c r="Z115" s="113"/>
      <c r="AA115" s="113"/>
      <c r="AB115" s="10" t="s">
        <v>901</v>
      </c>
      <c r="AC115" s="112">
        <v>1</v>
      </c>
      <c r="AD115" s="62">
        <v>0.5</v>
      </c>
      <c r="AE115" s="90" t="s">
        <v>902</v>
      </c>
      <c r="AF115" s="90" t="s">
        <v>903</v>
      </c>
      <c r="AG115" s="92">
        <f>AD115/AC115</f>
        <v>0.5</v>
      </c>
      <c r="AH115" s="113"/>
      <c r="AI115" s="115"/>
      <c r="AJ115" s="115"/>
      <c r="AK115" s="123"/>
      <c r="AL115" s="115"/>
      <c r="AM115" s="113"/>
      <c r="AN115" s="115"/>
      <c r="AO115" s="164"/>
      <c r="AP115" s="164"/>
      <c r="AQ115" s="62"/>
      <c r="AR115" s="115"/>
      <c r="AS115" s="115"/>
      <c r="AT115" s="90"/>
      <c r="AU115" s="90"/>
      <c r="AV115" s="115"/>
    </row>
    <row r="116" spans="1:48" ht="345" x14ac:dyDescent="0.2">
      <c r="A116" s="229"/>
      <c r="B116" s="229"/>
      <c r="C116" s="229"/>
      <c r="D116" s="200"/>
      <c r="E116" s="229"/>
      <c r="F116" s="229"/>
      <c r="G116" s="198"/>
      <c r="H116" s="198"/>
      <c r="I116" s="198"/>
      <c r="J116" s="198"/>
      <c r="K116" s="198"/>
      <c r="L116" s="111" t="s">
        <v>696</v>
      </c>
      <c r="M116" s="111" t="s">
        <v>904</v>
      </c>
      <c r="N116" s="111" t="s">
        <v>905</v>
      </c>
      <c r="O116" s="111">
        <f t="shared" si="20"/>
        <v>108</v>
      </c>
      <c r="P116" s="117" t="s">
        <v>906</v>
      </c>
      <c r="Q116" s="81" t="s">
        <v>907</v>
      </c>
      <c r="R116" s="111" t="s">
        <v>908</v>
      </c>
      <c r="S116" s="28">
        <v>1</v>
      </c>
      <c r="T116" s="60" t="s">
        <v>909</v>
      </c>
      <c r="U116" s="111" t="s">
        <v>910</v>
      </c>
      <c r="V116" s="111" t="s">
        <v>66</v>
      </c>
      <c r="W116" s="112" t="s">
        <v>54</v>
      </c>
      <c r="X116" s="113">
        <v>0.13</v>
      </c>
      <c r="Y116" s="113">
        <v>0.3</v>
      </c>
      <c r="Z116" s="113">
        <v>0.23</v>
      </c>
      <c r="AA116" s="113">
        <v>0.33</v>
      </c>
      <c r="AB116" s="10" t="s">
        <v>911</v>
      </c>
      <c r="AC116" s="113">
        <v>0.13</v>
      </c>
      <c r="AD116" s="100">
        <v>0.13</v>
      </c>
      <c r="AE116" s="90" t="s">
        <v>912</v>
      </c>
      <c r="AF116" s="90" t="s">
        <v>913</v>
      </c>
      <c r="AG116" s="92">
        <f>AD116/AC116</f>
        <v>1</v>
      </c>
      <c r="AH116" s="28">
        <v>0.3</v>
      </c>
      <c r="AI116" s="28">
        <v>0.3</v>
      </c>
      <c r="AJ116" s="126" t="s">
        <v>914</v>
      </c>
      <c r="AK116" s="123" t="s">
        <v>915</v>
      </c>
      <c r="AL116" s="119">
        <f t="shared" ref="AL116" si="40">AI116/AH116</f>
        <v>1</v>
      </c>
      <c r="AM116" s="113">
        <v>0.23</v>
      </c>
      <c r="AN116" s="100">
        <v>0.23</v>
      </c>
      <c r="AO116" s="167" t="s">
        <v>916</v>
      </c>
      <c r="AP116" s="167" t="s">
        <v>917</v>
      </c>
      <c r="AQ116" s="168">
        <f>+AN116/AM116</f>
        <v>1</v>
      </c>
      <c r="AR116" s="113">
        <v>0.33</v>
      </c>
      <c r="AS116" s="113">
        <v>0.33</v>
      </c>
      <c r="AT116" s="90" t="s">
        <v>1206</v>
      </c>
      <c r="AU116" s="90" t="s">
        <v>1345</v>
      </c>
      <c r="AV116" s="168">
        <f t="shared" ref="AV116:AV117" si="41">+AS116/AR116</f>
        <v>1</v>
      </c>
    </row>
    <row r="117" spans="1:48" ht="120" x14ac:dyDescent="0.2">
      <c r="A117" s="229"/>
      <c r="B117" s="229"/>
      <c r="C117" s="229"/>
      <c r="D117" s="200"/>
      <c r="E117" s="229"/>
      <c r="F117" s="229"/>
      <c r="G117" s="198"/>
      <c r="H117" s="198"/>
      <c r="I117" s="198"/>
      <c r="J117" s="198"/>
      <c r="K117" s="198"/>
      <c r="L117" s="111" t="s">
        <v>696</v>
      </c>
      <c r="M117" s="111" t="s">
        <v>904</v>
      </c>
      <c r="N117" s="111" t="s">
        <v>905</v>
      </c>
      <c r="O117" s="111">
        <f t="shared" si="20"/>
        <v>109</v>
      </c>
      <c r="P117" s="117" t="s">
        <v>918</v>
      </c>
      <c r="Q117" s="81" t="s">
        <v>919</v>
      </c>
      <c r="R117" s="111" t="s">
        <v>908</v>
      </c>
      <c r="S117" s="44">
        <v>1</v>
      </c>
      <c r="T117" s="111" t="s">
        <v>920</v>
      </c>
      <c r="U117" s="111" t="s">
        <v>921</v>
      </c>
      <c r="V117" s="9" t="s">
        <v>53</v>
      </c>
      <c r="W117" s="112" t="s">
        <v>54</v>
      </c>
      <c r="X117" s="113"/>
      <c r="Y117" s="112"/>
      <c r="Z117" s="115"/>
      <c r="AA117" s="112">
        <v>1</v>
      </c>
      <c r="AB117" s="10" t="s">
        <v>922</v>
      </c>
      <c r="AC117" s="113"/>
      <c r="AD117" s="62"/>
      <c r="AE117" s="90"/>
      <c r="AF117" s="90"/>
      <c r="AG117" s="91"/>
      <c r="AH117" s="112"/>
      <c r="AI117" s="115"/>
      <c r="AJ117" s="115"/>
      <c r="AK117" s="123"/>
      <c r="AL117" s="115"/>
      <c r="AM117" s="115"/>
      <c r="AN117" s="115"/>
      <c r="AO117" s="164"/>
      <c r="AP117" s="164"/>
      <c r="AQ117" s="62"/>
      <c r="AR117" s="112">
        <v>1</v>
      </c>
      <c r="AS117" s="62">
        <v>1</v>
      </c>
      <c r="AT117" s="90" t="s">
        <v>1207</v>
      </c>
      <c r="AU117" s="90" t="s">
        <v>1208</v>
      </c>
      <c r="AV117" s="168">
        <f t="shared" si="41"/>
        <v>1</v>
      </c>
    </row>
    <row r="118" spans="1:48" ht="45" x14ac:dyDescent="0.2">
      <c r="A118" s="229"/>
      <c r="B118" s="229"/>
      <c r="C118" s="229"/>
      <c r="D118" s="88" t="s">
        <v>923</v>
      </c>
      <c r="E118" s="186" t="s">
        <v>694</v>
      </c>
      <c r="F118" s="71" t="s">
        <v>924</v>
      </c>
      <c r="G118" s="183">
        <v>2</v>
      </c>
      <c r="H118" s="183">
        <v>1</v>
      </c>
      <c r="I118" s="183"/>
      <c r="J118" s="183">
        <v>1</v>
      </c>
      <c r="K118" s="183"/>
      <c r="L118" s="116"/>
      <c r="M118" s="116"/>
      <c r="N118" s="116"/>
      <c r="O118" s="111"/>
      <c r="P118" s="117" t="s">
        <v>143</v>
      </c>
      <c r="Q118" s="13"/>
      <c r="R118" s="13"/>
      <c r="S118" s="13"/>
      <c r="T118" s="13"/>
      <c r="U118" s="13"/>
      <c r="V118" s="13"/>
      <c r="W118" s="13"/>
      <c r="X118" s="12"/>
      <c r="Y118" s="12"/>
      <c r="Z118" s="12"/>
      <c r="AA118" s="12"/>
      <c r="AB118" s="10"/>
      <c r="AC118" s="12"/>
      <c r="AD118" s="62"/>
      <c r="AE118" s="90"/>
      <c r="AF118" s="90"/>
      <c r="AG118" s="91"/>
      <c r="AH118" s="12"/>
      <c r="AI118" s="115"/>
      <c r="AJ118" s="115"/>
      <c r="AK118" s="123"/>
      <c r="AL118" s="115"/>
      <c r="AM118" s="12"/>
      <c r="AN118" s="115"/>
      <c r="AO118" s="164"/>
      <c r="AP118" s="164"/>
      <c r="AQ118" s="62"/>
      <c r="AR118" s="115"/>
      <c r="AS118" s="115"/>
      <c r="AT118" s="90"/>
      <c r="AU118" s="90"/>
      <c r="AV118" s="115"/>
    </row>
    <row r="119" spans="1:48" ht="90" x14ac:dyDescent="0.2">
      <c r="A119" s="229"/>
      <c r="B119" s="229"/>
      <c r="C119" s="229"/>
      <c r="D119" s="87" t="s">
        <v>925</v>
      </c>
      <c r="E119" s="188" t="s">
        <v>694</v>
      </c>
      <c r="F119" s="29" t="s">
        <v>926</v>
      </c>
      <c r="G119" s="184">
        <v>4</v>
      </c>
      <c r="H119" s="184">
        <v>1</v>
      </c>
      <c r="I119" s="184">
        <v>1</v>
      </c>
      <c r="J119" s="184">
        <v>1</v>
      </c>
      <c r="K119" s="184">
        <v>1</v>
      </c>
      <c r="L119" s="111" t="s">
        <v>696</v>
      </c>
      <c r="M119" s="111" t="s">
        <v>697</v>
      </c>
      <c r="N119" s="111" t="s">
        <v>879</v>
      </c>
      <c r="O119" s="111">
        <f>O117+1</f>
        <v>110</v>
      </c>
      <c r="P119" s="117" t="s">
        <v>927</v>
      </c>
      <c r="Q119" s="9" t="s">
        <v>836</v>
      </c>
      <c r="R119" s="9" t="s">
        <v>696</v>
      </c>
      <c r="S119" s="113">
        <v>1</v>
      </c>
      <c r="T119" s="111" t="s">
        <v>928</v>
      </c>
      <c r="U119" s="111" t="s">
        <v>929</v>
      </c>
      <c r="V119" s="112" t="s">
        <v>799</v>
      </c>
      <c r="W119" s="112" t="s">
        <v>54</v>
      </c>
      <c r="X119" s="113"/>
      <c r="Y119" s="113"/>
      <c r="Z119" s="112">
        <v>1</v>
      </c>
      <c r="AA119" s="113"/>
      <c r="AB119" s="10" t="s">
        <v>930</v>
      </c>
      <c r="AC119" s="113"/>
      <c r="AD119" s="62"/>
      <c r="AE119" s="90"/>
      <c r="AF119" s="90"/>
      <c r="AG119" s="91"/>
      <c r="AH119" s="113"/>
      <c r="AI119" s="115"/>
      <c r="AJ119" s="115"/>
      <c r="AK119" s="123"/>
      <c r="AL119" s="115"/>
      <c r="AM119" s="112">
        <v>1</v>
      </c>
      <c r="AN119" s="62">
        <v>1</v>
      </c>
      <c r="AO119" s="167" t="s">
        <v>931</v>
      </c>
      <c r="AP119" s="164" t="s">
        <v>778</v>
      </c>
      <c r="AQ119" s="168">
        <f>+AN119/AM119</f>
        <v>1</v>
      </c>
      <c r="AR119" s="115"/>
      <c r="AS119" s="115"/>
      <c r="AT119" s="90"/>
      <c r="AU119" s="90"/>
      <c r="AV119" s="115"/>
    </row>
    <row r="120" spans="1:48" ht="90" x14ac:dyDescent="0.2">
      <c r="A120" s="229"/>
      <c r="B120" s="229"/>
      <c r="C120" s="229"/>
      <c r="D120" s="205" t="s">
        <v>932</v>
      </c>
      <c r="E120" s="242" t="s">
        <v>694</v>
      </c>
      <c r="F120" s="201" t="s">
        <v>933</v>
      </c>
      <c r="G120" s="199">
        <v>100</v>
      </c>
      <c r="H120" s="199">
        <v>100</v>
      </c>
      <c r="I120" s="199">
        <v>100</v>
      </c>
      <c r="J120" s="199">
        <v>100</v>
      </c>
      <c r="K120" s="199">
        <v>100</v>
      </c>
      <c r="L120" s="111" t="s">
        <v>696</v>
      </c>
      <c r="M120" s="111" t="s">
        <v>697</v>
      </c>
      <c r="N120" s="111" t="s">
        <v>934</v>
      </c>
      <c r="O120" s="111">
        <f t="shared" si="20"/>
        <v>111</v>
      </c>
      <c r="P120" s="117" t="s">
        <v>935</v>
      </c>
      <c r="Q120" s="9" t="s">
        <v>936</v>
      </c>
      <c r="R120" s="111" t="s">
        <v>266</v>
      </c>
      <c r="S120" s="112">
        <v>2</v>
      </c>
      <c r="T120" s="111" t="s">
        <v>937</v>
      </c>
      <c r="U120" s="111" t="s">
        <v>938</v>
      </c>
      <c r="V120" s="9" t="s">
        <v>799</v>
      </c>
      <c r="W120" s="112" t="s">
        <v>54</v>
      </c>
      <c r="X120" s="112"/>
      <c r="Y120" s="112">
        <v>1</v>
      </c>
      <c r="Z120" s="112"/>
      <c r="AA120" s="112">
        <v>1</v>
      </c>
      <c r="AB120" s="10" t="s">
        <v>937</v>
      </c>
      <c r="AC120" s="112"/>
      <c r="AD120" s="62"/>
      <c r="AE120" s="90"/>
      <c r="AF120" s="90"/>
      <c r="AG120" s="91"/>
      <c r="AH120" s="112">
        <v>1</v>
      </c>
      <c r="AI120" s="62">
        <v>1</v>
      </c>
      <c r="AJ120" s="126" t="s">
        <v>939</v>
      </c>
      <c r="AK120" s="123" t="s">
        <v>940</v>
      </c>
      <c r="AL120" s="119">
        <f t="shared" ref="AL120:AL122" si="42">AI120/AH120</f>
        <v>1</v>
      </c>
      <c r="AM120" s="112"/>
      <c r="AN120" s="115"/>
      <c r="AO120" s="164"/>
      <c r="AP120" s="164"/>
      <c r="AQ120" s="62"/>
      <c r="AR120" s="112">
        <v>1</v>
      </c>
      <c r="AS120" s="62">
        <v>1</v>
      </c>
      <c r="AT120" s="90" t="s">
        <v>1239</v>
      </c>
      <c r="AU120" s="90" t="s">
        <v>1240</v>
      </c>
      <c r="AV120" s="168">
        <f>+AS120/AR120</f>
        <v>1</v>
      </c>
    </row>
    <row r="121" spans="1:48" ht="90" x14ac:dyDescent="0.35">
      <c r="A121" s="229"/>
      <c r="B121" s="229"/>
      <c r="C121" s="229"/>
      <c r="D121" s="200"/>
      <c r="E121" s="229"/>
      <c r="F121" s="229"/>
      <c r="G121" s="198"/>
      <c r="H121" s="198"/>
      <c r="I121" s="198"/>
      <c r="J121" s="198"/>
      <c r="K121" s="198"/>
      <c r="L121" s="111" t="s">
        <v>696</v>
      </c>
      <c r="M121" s="111" t="s">
        <v>904</v>
      </c>
      <c r="N121" s="111" t="s">
        <v>934</v>
      </c>
      <c r="O121" s="111">
        <f t="shared" si="20"/>
        <v>112</v>
      </c>
      <c r="P121" s="117" t="s">
        <v>941</v>
      </c>
      <c r="Q121" s="9" t="s">
        <v>936</v>
      </c>
      <c r="R121" s="111" t="s">
        <v>266</v>
      </c>
      <c r="S121" s="112">
        <v>1</v>
      </c>
      <c r="T121" s="111" t="s">
        <v>942</v>
      </c>
      <c r="U121" s="111" t="s">
        <v>943</v>
      </c>
      <c r="V121" s="9" t="s">
        <v>53</v>
      </c>
      <c r="W121" s="112" t="s">
        <v>54</v>
      </c>
      <c r="X121" s="112">
        <v>1</v>
      </c>
      <c r="Y121" s="112"/>
      <c r="Z121" s="112"/>
      <c r="AA121" s="112"/>
      <c r="AB121" s="10" t="s">
        <v>944</v>
      </c>
      <c r="AC121" s="112">
        <v>1</v>
      </c>
      <c r="AD121" s="62">
        <v>1</v>
      </c>
      <c r="AE121" s="90" t="s">
        <v>945</v>
      </c>
      <c r="AF121" s="90" t="s">
        <v>946</v>
      </c>
      <c r="AG121" s="92">
        <f>AD121/AC121</f>
        <v>1</v>
      </c>
      <c r="AH121" s="112"/>
      <c r="AI121" s="115"/>
      <c r="AJ121" s="115"/>
      <c r="AK121" s="123"/>
      <c r="AL121" s="118"/>
      <c r="AM121" s="112"/>
      <c r="AN121" s="115"/>
      <c r="AO121" s="164"/>
      <c r="AP121" s="164"/>
      <c r="AQ121" s="62"/>
      <c r="AR121" s="115"/>
      <c r="AS121" s="115"/>
      <c r="AT121" s="90"/>
      <c r="AU121" s="90"/>
      <c r="AV121" s="115"/>
    </row>
    <row r="122" spans="1:48" ht="409.5" x14ac:dyDescent="0.2">
      <c r="A122" s="229"/>
      <c r="B122" s="229"/>
      <c r="C122" s="229"/>
      <c r="D122" s="200"/>
      <c r="E122" s="229"/>
      <c r="F122" s="229"/>
      <c r="G122" s="198"/>
      <c r="H122" s="198"/>
      <c r="I122" s="198"/>
      <c r="J122" s="198"/>
      <c r="K122" s="198"/>
      <c r="L122" s="111" t="s">
        <v>696</v>
      </c>
      <c r="M122" s="111" t="s">
        <v>904</v>
      </c>
      <c r="N122" s="111" t="s">
        <v>934</v>
      </c>
      <c r="O122" s="111">
        <f t="shared" si="20"/>
        <v>113</v>
      </c>
      <c r="P122" s="117" t="s">
        <v>947</v>
      </c>
      <c r="Q122" s="9" t="s">
        <v>936</v>
      </c>
      <c r="R122" s="111" t="s">
        <v>266</v>
      </c>
      <c r="S122" s="113">
        <v>1</v>
      </c>
      <c r="T122" s="111" t="s">
        <v>948</v>
      </c>
      <c r="U122" s="111" t="s">
        <v>949</v>
      </c>
      <c r="V122" s="112" t="s">
        <v>799</v>
      </c>
      <c r="W122" s="112" t="s">
        <v>54</v>
      </c>
      <c r="X122" s="113">
        <v>0.2</v>
      </c>
      <c r="Y122" s="113">
        <v>0.3</v>
      </c>
      <c r="Z122" s="113">
        <v>0.3</v>
      </c>
      <c r="AA122" s="113">
        <v>0.2</v>
      </c>
      <c r="AB122" s="10" t="s">
        <v>950</v>
      </c>
      <c r="AC122" s="113">
        <v>0.2</v>
      </c>
      <c r="AD122" s="100">
        <v>0.24</v>
      </c>
      <c r="AE122" s="90" t="s">
        <v>951</v>
      </c>
      <c r="AF122" s="90" t="s">
        <v>952</v>
      </c>
      <c r="AG122" s="92">
        <v>1</v>
      </c>
      <c r="AH122" s="113">
        <v>0.3</v>
      </c>
      <c r="AI122" s="100">
        <v>0.28000000000000003</v>
      </c>
      <c r="AJ122" s="149" t="s">
        <v>953</v>
      </c>
      <c r="AK122" s="123" t="s">
        <v>954</v>
      </c>
      <c r="AL122" s="119">
        <f t="shared" si="42"/>
        <v>0.93333333333333346</v>
      </c>
      <c r="AM122" s="113">
        <v>0.3</v>
      </c>
      <c r="AN122" s="100">
        <v>0.28000000000000003</v>
      </c>
      <c r="AO122" s="174" t="s">
        <v>955</v>
      </c>
      <c r="AP122" s="174" t="s">
        <v>956</v>
      </c>
      <c r="AQ122" s="168">
        <f>+AN122/AM122</f>
        <v>0.93333333333333346</v>
      </c>
      <c r="AR122" s="113">
        <v>0.2</v>
      </c>
      <c r="AS122" s="100">
        <v>0.31</v>
      </c>
      <c r="AT122" s="10" t="s">
        <v>1241</v>
      </c>
      <c r="AU122" s="10" t="s">
        <v>1242</v>
      </c>
      <c r="AV122" s="168">
        <v>1</v>
      </c>
    </row>
    <row r="123" spans="1:48" ht="92.25" customHeight="1" x14ac:dyDescent="0.2">
      <c r="A123" s="229"/>
      <c r="B123" s="229"/>
      <c r="C123" s="229"/>
      <c r="D123" s="88" t="s">
        <v>957</v>
      </c>
      <c r="E123" s="186" t="s">
        <v>694</v>
      </c>
      <c r="F123" s="71" t="s">
        <v>958</v>
      </c>
      <c r="G123" s="183">
        <v>4</v>
      </c>
      <c r="H123" s="183">
        <v>1</v>
      </c>
      <c r="I123" s="183">
        <v>1</v>
      </c>
      <c r="J123" s="183">
        <v>1</v>
      </c>
      <c r="K123" s="183">
        <v>1</v>
      </c>
      <c r="L123" s="111" t="s">
        <v>696</v>
      </c>
      <c r="M123" s="111" t="s">
        <v>697</v>
      </c>
      <c r="N123" s="111" t="s">
        <v>698</v>
      </c>
      <c r="O123" s="111">
        <f t="shared" si="20"/>
        <v>114</v>
      </c>
      <c r="P123" s="117" t="s">
        <v>959</v>
      </c>
      <c r="Q123" s="9" t="s">
        <v>700</v>
      </c>
      <c r="R123" s="9" t="s">
        <v>696</v>
      </c>
      <c r="S123" s="61">
        <v>15</v>
      </c>
      <c r="T123" s="9" t="s">
        <v>960</v>
      </c>
      <c r="U123" s="9" t="s">
        <v>961</v>
      </c>
      <c r="V123" s="9" t="s">
        <v>53</v>
      </c>
      <c r="W123" s="112" t="s">
        <v>54</v>
      </c>
      <c r="X123" s="112">
        <v>2</v>
      </c>
      <c r="Y123" s="112">
        <v>5</v>
      </c>
      <c r="Z123" s="112">
        <v>5</v>
      </c>
      <c r="AA123" s="112">
        <v>3</v>
      </c>
      <c r="AB123" s="10" t="s">
        <v>962</v>
      </c>
      <c r="AC123" s="112">
        <v>2</v>
      </c>
      <c r="AD123" s="112">
        <v>2</v>
      </c>
      <c r="AE123" s="90" t="s">
        <v>963</v>
      </c>
      <c r="AF123" s="90" t="s">
        <v>964</v>
      </c>
      <c r="AG123" s="92">
        <f>AD123/AC123</f>
        <v>1</v>
      </c>
      <c r="AH123" s="112">
        <v>5</v>
      </c>
      <c r="AI123" s="112">
        <v>2.5</v>
      </c>
      <c r="AJ123" s="147" t="s">
        <v>965</v>
      </c>
      <c r="AK123" s="123" t="s">
        <v>966</v>
      </c>
      <c r="AL123" s="119">
        <f t="shared" ref="AL123" si="43">AI123/AH123</f>
        <v>0.5</v>
      </c>
      <c r="AM123" s="112">
        <v>5</v>
      </c>
      <c r="AN123" s="62">
        <v>0</v>
      </c>
      <c r="AO123" s="167" t="s">
        <v>967</v>
      </c>
      <c r="AP123" s="167" t="s">
        <v>968</v>
      </c>
      <c r="AQ123" s="168">
        <f>+AN123/AM123</f>
        <v>0</v>
      </c>
      <c r="AR123" s="112">
        <v>3</v>
      </c>
      <c r="AS123" s="112">
        <v>1.5</v>
      </c>
      <c r="AT123" s="90" t="s">
        <v>1243</v>
      </c>
      <c r="AU123" s="90" t="s">
        <v>1244</v>
      </c>
      <c r="AV123" s="168">
        <f t="shared" ref="AV122:AV132" si="44">+AS123/AR123</f>
        <v>0.5</v>
      </c>
    </row>
    <row r="124" spans="1:48" ht="75" x14ac:dyDescent="0.2">
      <c r="A124" s="229"/>
      <c r="B124" s="229"/>
      <c r="C124" s="229" t="s">
        <v>969</v>
      </c>
      <c r="D124" s="205" t="s">
        <v>970</v>
      </c>
      <c r="E124" s="242" t="s">
        <v>694</v>
      </c>
      <c r="F124" s="201" t="s">
        <v>971</v>
      </c>
      <c r="G124" s="199">
        <v>3</v>
      </c>
      <c r="H124" s="230">
        <v>0.25</v>
      </c>
      <c r="I124" s="232">
        <v>0.75</v>
      </c>
      <c r="J124" s="232">
        <v>1</v>
      </c>
      <c r="K124" s="232">
        <v>1</v>
      </c>
      <c r="L124" s="111" t="s">
        <v>45</v>
      </c>
      <c r="M124" s="111" t="s">
        <v>232</v>
      </c>
      <c r="N124" s="111" t="s">
        <v>972</v>
      </c>
      <c r="O124" s="111">
        <f t="shared" si="20"/>
        <v>115</v>
      </c>
      <c r="P124" s="117" t="s">
        <v>973</v>
      </c>
      <c r="Q124" s="111" t="s">
        <v>974</v>
      </c>
      <c r="R124" s="111" t="s">
        <v>975</v>
      </c>
      <c r="S124" s="64">
        <v>1</v>
      </c>
      <c r="T124" s="9" t="s">
        <v>976</v>
      </c>
      <c r="U124" s="49" t="s">
        <v>977</v>
      </c>
      <c r="V124" s="9" t="s">
        <v>53</v>
      </c>
      <c r="W124" s="112" t="s">
        <v>54</v>
      </c>
      <c r="X124" s="112"/>
      <c r="Y124" s="112"/>
      <c r="Z124" s="112"/>
      <c r="AA124" s="112">
        <v>1</v>
      </c>
      <c r="AB124" s="10" t="s">
        <v>978</v>
      </c>
      <c r="AC124" s="112"/>
      <c r="AD124" s="62"/>
      <c r="AE124" s="90"/>
      <c r="AF124" s="90"/>
      <c r="AG124" s="91"/>
      <c r="AH124" s="112"/>
      <c r="AI124" s="115"/>
      <c r="AJ124" s="115"/>
      <c r="AK124" s="123"/>
      <c r="AL124" s="115"/>
      <c r="AM124" s="112"/>
      <c r="AN124" s="115"/>
      <c r="AO124" s="164"/>
      <c r="AP124" s="164"/>
      <c r="AQ124" s="62"/>
      <c r="AR124" s="112">
        <v>1</v>
      </c>
      <c r="AS124" s="62">
        <v>1</v>
      </c>
      <c r="AT124" s="90" t="s">
        <v>1346</v>
      </c>
      <c r="AU124" s="90" t="s">
        <v>1209</v>
      </c>
      <c r="AV124" s="168">
        <f t="shared" si="44"/>
        <v>1</v>
      </c>
    </row>
    <row r="125" spans="1:48" ht="120" x14ac:dyDescent="0.2">
      <c r="A125" s="229"/>
      <c r="B125" s="229"/>
      <c r="C125" s="229"/>
      <c r="D125" s="206"/>
      <c r="E125" s="241"/>
      <c r="F125" s="202"/>
      <c r="G125" s="197"/>
      <c r="H125" s="231"/>
      <c r="I125" s="233"/>
      <c r="J125" s="233"/>
      <c r="K125" s="233"/>
      <c r="L125" s="111" t="s">
        <v>45</v>
      </c>
      <c r="M125" s="111" t="s">
        <v>232</v>
      </c>
      <c r="N125" s="111" t="s">
        <v>972</v>
      </c>
      <c r="O125" s="111">
        <f t="shared" si="20"/>
        <v>116</v>
      </c>
      <c r="P125" s="117" t="s">
        <v>979</v>
      </c>
      <c r="Q125" s="111" t="s">
        <v>974</v>
      </c>
      <c r="R125" s="111" t="s">
        <v>975</v>
      </c>
      <c r="S125" s="113">
        <v>1</v>
      </c>
      <c r="T125" s="111" t="s">
        <v>980</v>
      </c>
      <c r="U125" s="49" t="s">
        <v>981</v>
      </c>
      <c r="V125" s="62" t="s">
        <v>66</v>
      </c>
      <c r="W125" s="112" t="s">
        <v>54</v>
      </c>
      <c r="X125" s="84">
        <v>0.16669999999999999</v>
      </c>
      <c r="Y125" s="63">
        <v>0.33329999999999999</v>
      </c>
      <c r="Z125" s="84">
        <v>0.16669999999999999</v>
      </c>
      <c r="AA125" s="63">
        <v>0.33329999999999999</v>
      </c>
      <c r="AB125" s="10" t="s">
        <v>982</v>
      </c>
      <c r="AC125" s="84">
        <v>0.16669999999999999</v>
      </c>
      <c r="AD125" s="84">
        <v>0.16669999999999999</v>
      </c>
      <c r="AE125" s="90" t="s">
        <v>983</v>
      </c>
      <c r="AF125" s="90" t="s">
        <v>984</v>
      </c>
      <c r="AG125" s="92">
        <f>AD125/AC125</f>
        <v>1</v>
      </c>
      <c r="AH125" s="63">
        <v>0.33329999999999999</v>
      </c>
      <c r="AI125" s="192">
        <v>0.16700000000000001</v>
      </c>
      <c r="AJ125" s="150" t="s">
        <v>1306</v>
      </c>
      <c r="AK125" s="160" t="s">
        <v>1307</v>
      </c>
      <c r="AL125" s="119">
        <f t="shared" ref="AL125:AL129" si="45">AI125/AH125</f>
        <v>0.50105010501050107</v>
      </c>
      <c r="AM125" s="84">
        <v>0.16669999999999999</v>
      </c>
      <c r="AN125" s="175">
        <v>0.222</v>
      </c>
      <c r="AO125" s="167" t="s">
        <v>985</v>
      </c>
      <c r="AP125" s="167" t="s">
        <v>986</v>
      </c>
      <c r="AQ125" s="168">
        <v>1</v>
      </c>
      <c r="AR125" s="63">
        <v>0.33329999999999999</v>
      </c>
      <c r="AS125" s="102">
        <v>0.33300000000000002</v>
      </c>
      <c r="AT125" s="90" t="s">
        <v>1210</v>
      </c>
      <c r="AU125" s="90" t="s">
        <v>1211</v>
      </c>
      <c r="AV125" s="168">
        <f t="shared" si="44"/>
        <v>0.99909990999099918</v>
      </c>
    </row>
    <row r="126" spans="1:48" ht="90" x14ac:dyDescent="0.2">
      <c r="A126" s="229"/>
      <c r="B126" s="229"/>
      <c r="C126" s="229"/>
      <c r="D126" s="206"/>
      <c r="E126" s="241"/>
      <c r="F126" s="202"/>
      <c r="G126" s="197"/>
      <c r="H126" s="231"/>
      <c r="I126" s="233"/>
      <c r="J126" s="233"/>
      <c r="K126" s="233"/>
      <c r="L126" s="111" t="s">
        <v>308</v>
      </c>
      <c r="M126" s="111" t="s">
        <v>232</v>
      </c>
      <c r="N126" s="111" t="s">
        <v>972</v>
      </c>
      <c r="O126" s="111">
        <f>O125+1</f>
        <v>117</v>
      </c>
      <c r="P126" s="117" t="s">
        <v>987</v>
      </c>
      <c r="Q126" s="111" t="s">
        <v>974</v>
      </c>
      <c r="R126" s="111" t="s">
        <v>975</v>
      </c>
      <c r="S126" s="113">
        <v>1</v>
      </c>
      <c r="T126" s="111" t="s">
        <v>988</v>
      </c>
      <c r="U126" s="49" t="s">
        <v>989</v>
      </c>
      <c r="V126" s="62" t="s">
        <v>66</v>
      </c>
      <c r="W126" s="112" t="s">
        <v>54</v>
      </c>
      <c r="X126" s="63">
        <v>0.21099999999999999</v>
      </c>
      <c r="Y126" s="84">
        <v>0.31580000000000003</v>
      </c>
      <c r="Z126" s="84">
        <v>0.21049999999999999</v>
      </c>
      <c r="AA126" s="265">
        <v>0.26319999999999999</v>
      </c>
      <c r="AB126" s="10" t="s">
        <v>990</v>
      </c>
      <c r="AC126" s="63">
        <v>0.21099999999999999</v>
      </c>
      <c r="AD126" s="100">
        <v>0.158</v>
      </c>
      <c r="AE126" s="90" t="s">
        <v>991</v>
      </c>
      <c r="AF126" s="90" t="s">
        <v>992</v>
      </c>
      <c r="AG126" s="92">
        <f>AD126/AC126</f>
        <v>0.74881516587677732</v>
      </c>
      <c r="AH126" s="84">
        <v>0.31580000000000003</v>
      </c>
      <c r="AI126" s="193">
        <v>0.26319999999999999</v>
      </c>
      <c r="AJ126" s="150" t="s">
        <v>1308</v>
      </c>
      <c r="AK126" s="160" t="s">
        <v>1309</v>
      </c>
      <c r="AL126" s="119">
        <f t="shared" si="45"/>
        <v>0.8334388853704876</v>
      </c>
      <c r="AM126" s="84">
        <v>0.21049999999999999</v>
      </c>
      <c r="AN126" s="176">
        <v>0.158</v>
      </c>
      <c r="AO126" s="167" t="s">
        <v>993</v>
      </c>
      <c r="AP126" s="167" t="s">
        <v>994</v>
      </c>
      <c r="AQ126" s="168">
        <f>+AN126/AM126</f>
        <v>0.75059382422802856</v>
      </c>
      <c r="AR126" s="84">
        <v>0.26319999999999999</v>
      </c>
      <c r="AS126" s="102">
        <v>0.36840000000000001</v>
      </c>
      <c r="AT126" s="90" t="s">
        <v>1212</v>
      </c>
      <c r="AU126" s="90" t="s">
        <v>1213</v>
      </c>
      <c r="AV126" s="168">
        <v>1</v>
      </c>
    </row>
    <row r="127" spans="1:48" ht="195" x14ac:dyDescent="0.2">
      <c r="A127" s="229"/>
      <c r="B127" s="229"/>
      <c r="C127" s="229"/>
      <c r="D127" s="206"/>
      <c r="E127" s="241"/>
      <c r="F127" s="202"/>
      <c r="G127" s="197"/>
      <c r="H127" s="231"/>
      <c r="I127" s="233"/>
      <c r="J127" s="233"/>
      <c r="K127" s="233"/>
      <c r="L127" s="111" t="s">
        <v>308</v>
      </c>
      <c r="M127" s="111" t="s">
        <v>232</v>
      </c>
      <c r="N127" s="111" t="s">
        <v>972</v>
      </c>
      <c r="O127" s="111">
        <f t="shared" si="20"/>
        <v>118</v>
      </c>
      <c r="P127" s="117" t="s">
        <v>995</v>
      </c>
      <c r="Q127" s="111" t="s">
        <v>974</v>
      </c>
      <c r="R127" s="111" t="s">
        <v>975</v>
      </c>
      <c r="S127" s="113">
        <v>1</v>
      </c>
      <c r="T127" s="111" t="s">
        <v>996</v>
      </c>
      <c r="U127" s="49" t="s">
        <v>997</v>
      </c>
      <c r="V127" s="62" t="s">
        <v>66</v>
      </c>
      <c r="W127" s="112" t="s">
        <v>54</v>
      </c>
      <c r="X127" s="63">
        <v>0.26900000000000002</v>
      </c>
      <c r="Y127" s="63">
        <v>0.23100000000000001</v>
      </c>
      <c r="Z127" s="63">
        <v>0.154</v>
      </c>
      <c r="AA127" s="266">
        <v>0.34599999999999997</v>
      </c>
      <c r="AB127" s="10" t="s">
        <v>998</v>
      </c>
      <c r="AC127" s="63">
        <v>0.26900000000000002</v>
      </c>
      <c r="AD127" s="101">
        <v>0.26900000000000002</v>
      </c>
      <c r="AE127" s="90" t="s">
        <v>999</v>
      </c>
      <c r="AF127" s="90" t="s">
        <v>1000</v>
      </c>
      <c r="AG127" s="92">
        <f>AD127/AC127</f>
        <v>1</v>
      </c>
      <c r="AH127" s="63">
        <v>0.23100000000000001</v>
      </c>
      <c r="AI127" s="194">
        <v>0.23100000000000001</v>
      </c>
      <c r="AJ127" s="150" t="s">
        <v>1310</v>
      </c>
      <c r="AK127" s="160" t="s">
        <v>1311</v>
      </c>
      <c r="AL127" s="119">
        <f t="shared" si="45"/>
        <v>1</v>
      </c>
      <c r="AM127" s="63">
        <v>0.154</v>
      </c>
      <c r="AN127" s="176">
        <v>0.154</v>
      </c>
      <c r="AO127" s="167" t="s">
        <v>1001</v>
      </c>
      <c r="AP127" s="167" t="s">
        <v>1002</v>
      </c>
      <c r="AQ127" s="168">
        <f>+AN127/AM127</f>
        <v>1</v>
      </c>
      <c r="AR127" s="63">
        <v>0.34599999999999997</v>
      </c>
      <c r="AS127" s="102">
        <v>0.308</v>
      </c>
      <c r="AT127" s="90" t="s">
        <v>1214</v>
      </c>
      <c r="AU127" s="90" t="s">
        <v>1215</v>
      </c>
      <c r="AV127" s="168">
        <f t="shared" si="44"/>
        <v>0.89017341040462428</v>
      </c>
    </row>
    <row r="128" spans="1:48" ht="105" x14ac:dyDescent="0.2">
      <c r="A128" s="229"/>
      <c r="B128" s="229"/>
      <c r="C128" s="229"/>
      <c r="D128" s="206"/>
      <c r="E128" s="241"/>
      <c r="F128" s="202"/>
      <c r="G128" s="197"/>
      <c r="H128" s="231"/>
      <c r="I128" s="233"/>
      <c r="J128" s="233"/>
      <c r="K128" s="233"/>
      <c r="L128" s="111" t="s">
        <v>308</v>
      </c>
      <c r="M128" s="111" t="s">
        <v>232</v>
      </c>
      <c r="N128" s="111" t="s">
        <v>972</v>
      </c>
      <c r="O128" s="111">
        <f t="shared" si="20"/>
        <v>119</v>
      </c>
      <c r="P128" s="117" t="s">
        <v>1003</v>
      </c>
      <c r="Q128" s="111" t="s">
        <v>974</v>
      </c>
      <c r="R128" s="111" t="s">
        <v>975</v>
      </c>
      <c r="S128" s="113">
        <v>1</v>
      </c>
      <c r="T128" s="111" t="s">
        <v>1004</v>
      </c>
      <c r="U128" s="49" t="s">
        <v>1005</v>
      </c>
      <c r="V128" s="62" t="s">
        <v>66</v>
      </c>
      <c r="W128" s="112" t="s">
        <v>54</v>
      </c>
      <c r="X128" s="113">
        <v>0</v>
      </c>
      <c r="Y128" s="63">
        <v>9.0999999999999998E-2</v>
      </c>
      <c r="Z128" s="113"/>
      <c r="AA128" s="266">
        <v>0.90900000000000003</v>
      </c>
      <c r="AB128" s="10" t="s">
        <v>1006</v>
      </c>
      <c r="AC128" s="113"/>
      <c r="AD128" s="62"/>
      <c r="AE128" s="90"/>
      <c r="AF128" s="90"/>
      <c r="AG128" s="91"/>
      <c r="AH128" s="63">
        <v>9.0999999999999998E-2</v>
      </c>
      <c r="AI128" s="192">
        <v>9.0999999999999998E-2</v>
      </c>
      <c r="AJ128" s="150" t="s">
        <v>1312</v>
      </c>
      <c r="AK128" s="114" t="s">
        <v>1313</v>
      </c>
      <c r="AL128" s="119">
        <f t="shared" si="45"/>
        <v>1</v>
      </c>
      <c r="AM128" s="113"/>
      <c r="AN128" s="49"/>
      <c r="AO128" s="167" t="s">
        <v>1007</v>
      </c>
      <c r="AP128" s="167"/>
      <c r="AQ128" s="168"/>
      <c r="AR128" s="63">
        <v>0.90900000000000003</v>
      </c>
      <c r="AS128" s="102">
        <v>0.90900000000000003</v>
      </c>
      <c r="AT128" s="90" t="s">
        <v>1216</v>
      </c>
      <c r="AU128" s="90" t="s">
        <v>1217</v>
      </c>
      <c r="AV128" s="168">
        <f t="shared" si="44"/>
        <v>1</v>
      </c>
    </row>
    <row r="129" spans="1:48" ht="240" x14ac:dyDescent="0.2">
      <c r="A129" s="229"/>
      <c r="B129" s="229"/>
      <c r="C129" s="229"/>
      <c r="D129" s="190" t="s">
        <v>1008</v>
      </c>
      <c r="E129" s="180" t="s">
        <v>694</v>
      </c>
      <c r="F129" s="181" t="s">
        <v>1009</v>
      </c>
      <c r="G129" s="184">
        <v>100</v>
      </c>
      <c r="H129" s="179">
        <v>0.25</v>
      </c>
      <c r="I129" s="179">
        <v>0.25</v>
      </c>
      <c r="J129" s="179">
        <v>0.25</v>
      </c>
      <c r="K129" s="179">
        <v>0.25</v>
      </c>
      <c r="L129" s="111" t="s">
        <v>45</v>
      </c>
      <c r="M129" s="111" t="s">
        <v>232</v>
      </c>
      <c r="N129" s="111" t="s">
        <v>972</v>
      </c>
      <c r="O129" s="111">
        <f t="shared" si="20"/>
        <v>120</v>
      </c>
      <c r="P129" s="117" t="s">
        <v>1010</v>
      </c>
      <c r="Q129" s="111" t="s">
        <v>974</v>
      </c>
      <c r="R129" s="111" t="s">
        <v>975</v>
      </c>
      <c r="S129" s="113">
        <v>1</v>
      </c>
      <c r="T129" s="111" t="s">
        <v>1011</v>
      </c>
      <c r="U129" s="49" t="s">
        <v>1012</v>
      </c>
      <c r="V129" s="62" t="s">
        <v>66</v>
      </c>
      <c r="W129" s="112" t="s">
        <v>54</v>
      </c>
      <c r="X129" s="84">
        <v>0.23080000000000001</v>
      </c>
      <c r="Y129" s="63">
        <v>0.25600000000000001</v>
      </c>
      <c r="Z129" s="63">
        <v>0.20499999999999999</v>
      </c>
      <c r="AA129" s="84">
        <v>0.30769999999999997</v>
      </c>
      <c r="AB129" s="10" t="s">
        <v>1013</v>
      </c>
      <c r="AC129" s="84">
        <v>0.23080000000000001</v>
      </c>
      <c r="AD129" s="102">
        <v>0.23080000000000001</v>
      </c>
      <c r="AE129" s="90" t="s">
        <v>1014</v>
      </c>
      <c r="AF129" s="90" t="s">
        <v>1015</v>
      </c>
      <c r="AG129" s="92">
        <f>AD129/AC129</f>
        <v>1</v>
      </c>
      <c r="AH129" s="63">
        <v>0.25600000000000001</v>
      </c>
      <c r="AI129" s="192">
        <v>0.20499999999999999</v>
      </c>
      <c r="AJ129" s="151" t="s">
        <v>1314</v>
      </c>
      <c r="AK129" s="160" t="s">
        <v>1315</v>
      </c>
      <c r="AL129" s="101">
        <f t="shared" si="45"/>
        <v>0.80078124999999989</v>
      </c>
      <c r="AM129" s="63">
        <v>0.20499999999999999</v>
      </c>
      <c r="AN129" s="176">
        <v>0.20499999999999999</v>
      </c>
      <c r="AO129" s="167" t="s">
        <v>1016</v>
      </c>
      <c r="AP129" s="167" t="s">
        <v>1017</v>
      </c>
      <c r="AQ129" s="168">
        <f>+AN129/AM129</f>
        <v>1</v>
      </c>
      <c r="AR129" s="84">
        <v>0.30769999999999997</v>
      </c>
      <c r="AS129" s="102">
        <v>0.31619999999999998</v>
      </c>
      <c r="AT129" s="90" t="s">
        <v>1218</v>
      </c>
      <c r="AU129" s="90" t="s">
        <v>1219</v>
      </c>
      <c r="AV129" s="168">
        <v>1</v>
      </c>
    </row>
    <row r="130" spans="1:48" ht="75" x14ac:dyDescent="0.2">
      <c r="A130" s="229"/>
      <c r="B130" s="229"/>
      <c r="C130" s="229" t="s">
        <v>1018</v>
      </c>
      <c r="D130" s="229" t="s">
        <v>1019</v>
      </c>
      <c r="E130" s="229" t="s">
        <v>1020</v>
      </c>
      <c r="F130" s="181" t="s">
        <v>1021</v>
      </c>
      <c r="G130" s="185">
        <v>100</v>
      </c>
      <c r="H130" s="182">
        <v>5</v>
      </c>
      <c r="I130" s="182">
        <v>35</v>
      </c>
      <c r="J130" s="182">
        <v>35</v>
      </c>
      <c r="K130" s="182">
        <v>25</v>
      </c>
      <c r="L130" s="111" t="s">
        <v>137</v>
      </c>
      <c r="M130" s="111" t="s">
        <v>1022</v>
      </c>
      <c r="N130" s="111" t="s">
        <v>1023</v>
      </c>
      <c r="O130" s="111">
        <f t="shared" si="20"/>
        <v>121</v>
      </c>
      <c r="P130" s="10" t="s">
        <v>1024</v>
      </c>
      <c r="Q130" s="85" t="s">
        <v>1025</v>
      </c>
      <c r="R130" s="85" t="s">
        <v>1022</v>
      </c>
      <c r="S130" s="267">
        <v>0.9</v>
      </c>
      <c r="T130" s="268" t="s">
        <v>1026</v>
      </c>
      <c r="U130" s="268" t="s">
        <v>1027</v>
      </c>
      <c r="V130" s="9" t="s">
        <v>53</v>
      </c>
      <c r="W130" s="112" t="s">
        <v>54</v>
      </c>
      <c r="X130" s="103">
        <v>0.4</v>
      </c>
      <c r="Y130" s="103"/>
      <c r="Z130" s="103">
        <v>0.1</v>
      </c>
      <c r="AA130" s="269">
        <v>0.5</v>
      </c>
      <c r="AB130" s="10" t="s">
        <v>1028</v>
      </c>
      <c r="AC130" s="103">
        <v>0.4</v>
      </c>
      <c r="AD130" s="104">
        <v>0</v>
      </c>
      <c r="AE130" s="105" t="s">
        <v>1029</v>
      </c>
      <c r="AF130" s="106" t="s">
        <v>82</v>
      </c>
      <c r="AG130" s="92">
        <f>AD130/AC130</f>
        <v>0</v>
      </c>
      <c r="AH130" s="103"/>
      <c r="AI130" s="115"/>
      <c r="AJ130" s="115"/>
      <c r="AK130" s="123"/>
      <c r="AL130" s="115"/>
      <c r="AM130" s="103">
        <v>0.1</v>
      </c>
      <c r="AN130" s="62">
        <v>0</v>
      </c>
      <c r="AO130" s="167" t="s">
        <v>1030</v>
      </c>
      <c r="AP130" s="164" t="s">
        <v>1031</v>
      </c>
      <c r="AQ130" s="168">
        <f>+AN130/AM130</f>
        <v>0</v>
      </c>
      <c r="AR130" s="104">
        <v>0.5</v>
      </c>
      <c r="AS130" s="104">
        <v>0.5</v>
      </c>
      <c r="AT130" s="90" t="s">
        <v>1294</v>
      </c>
      <c r="AU130" s="90" t="s">
        <v>1295</v>
      </c>
      <c r="AV130" s="168">
        <f t="shared" si="44"/>
        <v>1</v>
      </c>
    </row>
    <row r="131" spans="1:48" ht="165" x14ac:dyDescent="0.2">
      <c r="A131" s="229"/>
      <c r="B131" s="229"/>
      <c r="C131" s="229"/>
      <c r="D131" s="229"/>
      <c r="E131" s="229"/>
      <c r="F131" s="185"/>
      <c r="G131" s="185"/>
      <c r="H131" s="182"/>
      <c r="I131" s="182"/>
      <c r="J131" s="182"/>
      <c r="K131" s="182"/>
      <c r="L131" s="111" t="s">
        <v>137</v>
      </c>
      <c r="M131" s="111" t="s">
        <v>1022</v>
      </c>
      <c r="N131" s="111" t="s">
        <v>1023</v>
      </c>
      <c r="O131" s="111">
        <f t="shared" si="20"/>
        <v>122</v>
      </c>
      <c r="P131" s="10" t="s">
        <v>1032</v>
      </c>
      <c r="Q131" s="111" t="s">
        <v>1025</v>
      </c>
      <c r="R131" s="112" t="s">
        <v>1022</v>
      </c>
      <c r="S131" s="113">
        <v>0.3</v>
      </c>
      <c r="T131" s="185" t="s">
        <v>1033</v>
      </c>
      <c r="U131" s="185" t="s">
        <v>1034</v>
      </c>
      <c r="V131" s="9" t="s">
        <v>53</v>
      </c>
      <c r="W131" s="112" t="s">
        <v>54</v>
      </c>
      <c r="X131" s="107">
        <v>0.1</v>
      </c>
      <c r="Y131" s="107"/>
      <c r="Z131" s="107">
        <v>0.05</v>
      </c>
      <c r="AA131" s="270">
        <v>0.15</v>
      </c>
      <c r="AB131" s="10" t="s">
        <v>1033</v>
      </c>
      <c r="AC131" s="107">
        <v>0.1</v>
      </c>
      <c r="AD131" s="28">
        <v>0</v>
      </c>
      <c r="AE131" s="105" t="s">
        <v>1029</v>
      </c>
      <c r="AF131" s="29" t="s">
        <v>82</v>
      </c>
      <c r="AG131" s="92">
        <f>AD131/AC131</f>
        <v>0</v>
      </c>
      <c r="AH131" s="107"/>
      <c r="AI131" s="115"/>
      <c r="AJ131" s="115"/>
      <c r="AK131" s="123"/>
      <c r="AL131" s="115"/>
      <c r="AM131" s="107">
        <v>0.05</v>
      </c>
      <c r="AN131" s="62">
        <v>0</v>
      </c>
      <c r="AO131" s="167" t="s">
        <v>1035</v>
      </c>
      <c r="AP131" s="164" t="s">
        <v>1036</v>
      </c>
      <c r="AQ131" s="168">
        <f>+AN131/AM131</f>
        <v>0</v>
      </c>
      <c r="AR131" s="28">
        <v>0.15</v>
      </c>
      <c r="AS131" s="100">
        <v>0.15</v>
      </c>
      <c r="AT131" s="90" t="s">
        <v>1347</v>
      </c>
      <c r="AU131" s="90" t="s">
        <v>1296</v>
      </c>
      <c r="AV131" s="168">
        <f t="shared" si="44"/>
        <v>1</v>
      </c>
    </row>
    <row r="132" spans="1:48" ht="150" x14ac:dyDescent="0.2">
      <c r="A132" s="229"/>
      <c r="B132" s="229"/>
      <c r="C132" s="229"/>
      <c r="D132" s="229"/>
      <c r="E132" s="229"/>
      <c r="F132" s="185"/>
      <c r="G132" s="185"/>
      <c r="H132" s="182"/>
      <c r="I132" s="182"/>
      <c r="J132" s="182"/>
      <c r="K132" s="182"/>
      <c r="L132" s="111" t="s">
        <v>137</v>
      </c>
      <c r="M132" s="111" t="s">
        <v>1022</v>
      </c>
      <c r="N132" s="111" t="s">
        <v>1023</v>
      </c>
      <c r="O132" s="111">
        <f t="shared" si="20"/>
        <v>123</v>
      </c>
      <c r="P132" s="10" t="s">
        <v>1037</v>
      </c>
      <c r="Q132" s="111" t="s">
        <v>1025</v>
      </c>
      <c r="R132" s="112" t="s">
        <v>1022</v>
      </c>
      <c r="S132" s="113">
        <v>0.55000000000000004</v>
      </c>
      <c r="T132" s="111" t="s">
        <v>1038</v>
      </c>
      <c r="U132" s="111" t="s">
        <v>1039</v>
      </c>
      <c r="V132" s="111" t="s">
        <v>66</v>
      </c>
      <c r="W132" s="112" t="s">
        <v>54</v>
      </c>
      <c r="X132" s="28">
        <v>0.4</v>
      </c>
      <c r="Y132" s="28">
        <v>0.05</v>
      </c>
      <c r="Z132" s="28">
        <v>0.05</v>
      </c>
      <c r="AA132" s="264">
        <v>0.05</v>
      </c>
      <c r="AB132" s="10" t="s">
        <v>1040</v>
      </c>
      <c r="AC132" s="28">
        <v>0.4</v>
      </c>
      <c r="AD132" s="28">
        <v>0.38</v>
      </c>
      <c r="AE132" s="50" t="s">
        <v>1041</v>
      </c>
      <c r="AF132" s="50" t="s">
        <v>1042</v>
      </c>
      <c r="AG132" s="92">
        <f>AD132/AC132</f>
        <v>0.95</v>
      </c>
      <c r="AH132" s="28">
        <v>0.05</v>
      </c>
      <c r="AI132" s="28">
        <v>0.05</v>
      </c>
      <c r="AJ132" s="152" t="s">
        <v>1043</v>
      </c>
      <c r="AK132" s="153" t="s">
        <v>1044</v>
      </c>
      <c r="AL132" s="119">
        <f t="shared" ref="AL132" si="46">AI132/AH132</f>
        <v>1</v>
      </c>
      <c r="AM132" s="28">
        <v>0.05</v>
      </c>
      <c r="AN132" s="28">
        <v>0.02</v>
      </c>
      <c r="AO132" s="167" t="s">
        <v>1045</v>
      </c>
      <c r="AP132" s="164" t="s">
        <v>1046</v>
      </c>
      <c r="AQ132" s="168">
        <f>+AN132/AM132</f>
        <v>0.39999999999999997</v>
      </c>
      <c r="AR132" s="28">
        <v>0.05</v>
      </c>
      <c r="AS132" s="100">
        <v>0.05</v>
      </c>
      <c r="AT132" s="90" t="s">
        <v>1297</v>
      </c>
      <c r="AU132" s="90" t="s">
        <v>1298</v>
      </c>
      <c r="AV132" s="168">
        <f t="shared" si="44"/>
        <v>1</v>
      </c>
    </row>
    <row r="133" spans="1:48" ht="147" customHeight="1" x14ac:dyDescent="0.2">
      <c r="A133" s="229"/>
      <c r="B133" s="229"/>
      <c r="C133" s="229"/>
      <c r="D133" s="181" t="s">
        <v>1047</v>
      </c>
      <c r="E133" s="181" t="s">
        <v>1020</v>
      </c>
      <c r="F133" s="181" t="s">
        <v>1048</v>
      </c>
      <c r="G133" s="181">
        <v>100</v>
      </c>
      <c r="H133" s="184">
        <v>0</v>
      </c>
      <c r="I133" s="184">
        <v>30</v>
      </c>
      <c r="J133" s="184">
        <v>35</v>
      </c>
      <c r="K133" s="184">
        <v>35</v>
      </c>
      <c r="L133" s="111" t="s">
        <v>137</v>
      </c>
      <c r="M133" s="111" t="s">
        <v>1022</v>
      </c>
      <c r="N133" s="111" t="s">
        <v>1023</v>
      </c>
      <c r="O133" s="111">
        <f t="shared" si="20"/>
        <v>124</v>
      </c>
      <c r="P133" s="83" t="s">
        <v>1049</v>
      </c>
      <c r="Q133" s="49"/>
      <c r="R133" s="62"/>
      <c r="S133" s="62"/>
      <c r="T133" s="49"/>
      <c r="U133" s="49"/>
      <c r="V133" s="9"/>
      <c r="W133" s="112"/>
      <c r="X133" s="108"/>
      <c r="Y133" s="108"/>
      <c r="Z133" s="49"/>
      <c r="AA133" s="160"/>
      <c r="AB133" s="10"/>
      <c r="AC133" s="108"/>
      <c r="AD133" s="49"/>
      <c r="AE133" s="90"/>
      <c r="AF133" s="90"/>
      <c r="AG133" s="91"/>
      <c r="AH133" s="108"/>
      <c r="AI133" s="115"/>
      <c r="AJ133" s="115"/>
      <c r="AK133" s="123"/>
      <c r="AL133" s="115"/>
      <c r="AM133" s="49"/>
      <c r="AN133" s="115"/>
      <c r="AO133" s="164"/>
      <c r="AP133" s="164"/>
      <c r="AQ133" s="62"/>
      <c r="AR133" s="115"/>
      <c r="AS133" s="115"/>
      <c r="AT133" s="90"/>
      <c r="AU133" s="90"/>
      <c r="AV133" s="115"/>
    </row>
    <row r="134" spans="1:48" ht="60" x14ac:dyDescent="0.2">
      <c r="A134" s="229"/>
      <c r="B134" s="229"/>
      <c r="C134" s="229" t="s">
        <v>1050</v>
      </c>
      <c r="D134" s="200" t="s">
        <v>1051</v>
      </c>
      <c r="E134" s="201" t="s">
        <v>694</v>
      </c>
      <c r="F134" s="201" t="s">
        <v>1052</v>
      </c>
      <c r="G134" s="199">
        <v>100</v>
      </c>
      <c r="H134" s="199">
        <v>10</v>
      </c>
      <c r="I134" s="199">
        <v>30</v>
      </c>
      <c r="J134" s="199">
        <v>30</v>
      </c>
      <c r="K134" s="199">
        <v>30</v>
      </c>
      <c r="L134" s="111" t="s">
        <v>45</v>
      </c>
      <c r="M134" s="111" t="s">
        <v>1053</v>
      </c>
      <c r="N134" s="111" t="s">
        <v>1054</v>
      </c>
      <c r="O134" s="111">
        <f t="shared" si="20"/>
        <v>125</v>
      </c>
      <c r="P134" s="10" t="s">
        <v>1055</v>
      </c>
      <c r="Q134" s="111" t="s">
        <v>694</v>
      </c>
      <c r="R134" s="111" t="s">
        <v>1056</v>
      </c>
      <c r="S134" s="15">
        <v>3</v>
      </c>
      <c r="T134" s="111" t="s">
        <v>1057</v>
      </c>
      <c r="U134" s="181" t="s">
        <v>1058</v>
      </c>
      <c r="V134" s="9" t="s">
        <v>53</v>
      </c>
      <c r="W134" s="112" t="s">
        <v>54</v>
      </c>
      <c r="X134" s="15"/>
      <c r="Y134" s="15">
        <v>3</v>
      </c>
      <c r="Z134" s="113"/>
      <c r="AA134" s="21"/>
      <c r="AB134" s="10" t="s">
        <v>1059</v>
      </c>
      <c r="AC134" s="15"/>
      <c r="AD134" s="62"/>
      <c r="AE134" s="90"/>
      <c r="AF134" s="90"/>
      <c r="AG134" s="91"/>
      <c r="AH134" s="15">
        <v>3</v>
      </c>
      <c r="AI134" s="62">
        <v>0</v>
      </c>
      <c r="AJ134" s="150" t="s">
        <v>1060</v>
      </c>
      <c r="AK134" s="123" t="s">
        <v>82</v>
      </c>
      <c r="AL134" s="119">
        <f t="shared" ref="AL134:AL138" si="47">AI134/AH134</f>
        <v>0</v>
      </c>
      <c r="AM134" s="113"/>
      <c r="AN134" s="115"/>
      <c r="AO134" s="164"/>
      <c r="AP134" s="164"/>
      <c r="AQ134" s="62"/>
      <c r="AR134" s="115"/>
      <c r="AS134" s="115"/>
      <c r="AT134" s="90"/>
      <c r="AU134" s="90"/>
      <c r="AV134" s="115"/>
    </row>
    <row r="135" spans="1:48" ht="75" x14ac:dyDescent="0.2">
      <c r="A135" s="229"/>
      <c r="B135" s="229"/>
      <c r="C135" s="229"/>
      <c r="D135" s="200"/>
      <c r="E135" s="202"/>
      <c r="F135" s="202"/>
      <c r="G135" s="197"/>
      <c r="H135" s="197"/>
      <c r="I135" s="197"/>
      <c r="J135" s="197"/>
      <c r="K135" s="197"/>
      <c r="L135" s="111" t="s">
        <v>45</v>
      </c>
      <c r="M135" s="111" t="s">
        <v>1061</v>
      </c>
      <c r="N135" s="111" t="s">
        <v>1062</v>
      </c>
      <c r="O135" s="111">
        <f t="shared" si="20"/>
        <v>126</v>
      </c>
      <c r="P135" s="10" t="s">
        <v>1063</v>
      </c>
      <c r="Q135" s="111" t="s">
        <v>694</v>
      </c>
      <c r="R135" s="111" t="s">
        <v>1056</v>
      </c>
      <c r="S135" s="15">
        <v>2</v>
      </c>
      <c r="T135" s="28" t="s">
        <v>1064</v>
      </c>
      <c r="U135" s="111" t="s">
        <v>1065</v>
      </c>
      <c r="V135" s="9" t="s">
        <v>53</v>
      </c>
      <c r="W135" s="112" t="s">
        <v>54</v>
      </c>
      <c r="X135" s="15"/>
      <c r="Y135" s="15">
        <v>1</v>
      </c>
      <c r="Z135" s="15"/>
      <c r="AA135" s="78">
        <v>1</v>
      </c>
      <c r="AB135" s="10" t="s">
        <v>1066</v>
      </c>
      <c r="AC135" s="15"/>
      <c r="AD135" s="62"/>
      <c r="AE135" s="90"/>
      <c r="AF135" s="90"/>
      <c r="AG135" s="91"/>
      <c r="AH135" s="15">
        <v>1</v>
      </c>
      <c r="AI135" s="62">
        <v>0</v>
      </c>
      <c r="AJ135" s="126" t="s">
        <v>1067</v>
      </c>
      <c r="AK135" s="123" t="s">
        <v>82</v>
      </c>
      <c r="AL135" s="119">
        <f t="shared" si="47"/>
        <v>0</v>
      </c>
      <c r="AM135" s="15"/>
      <c r="AN135" s="115"/>
      <c r="AO135" s="164"/>
      <c r="AP135" s="164"/>
      <c r="AQ135" s="62"/>
      <c r="AR135" s="15">
        <v>1</v>
      </c>
      <c r="AS135" s="62">
        <v>0</v>
      </c>
      <c r="AT135" s="90" t="s">
        <v>1067</v>
      </c>
      <c r="AU135" s="90"/>
      <c r="AV135" s="168">
        <f t="shared" ref="AV135:AV138" si="48">+AS135/AR135</f>
        <v>0</v>
      </c>
    </row>
    <row r="136" spans="1:48" ht="90" x14ac:dyDescent="0.2">
      <c r="A136" s="229"/>
      <c r="B136" s="229"/>
      <c r="C136" s="229"/>
      <c r="D136" s="200"/>
      <c r="E136" s="202"/>
      <c r="F136" s="202"/>
      <c r="G136" s="197"/>
      <c r="H136" s="197"/>
      <c r="I136" s="197"/>
      <c r="J136" s="197"/>
      <c r="K136" s="197"/>
      <c r="L136" s="111" t="s">
        <v>45</v>
      </c>
      <c r="M136" s="111" t="s">
        <v>1053</v>
      </c>
      <c r="N136" s="111" t="s">
        <v>1054</v>
      </c>
      <c r="O136" s="111">
        <f t="shared" si="20"/>
        <v>127</v>
      </c>
      <c r="P136" s="10" t="s">
        <v>1068</v>
      </c>
      <c r="Q136" s="111" t="s">
        <v>694</v>
      </c>
      <c r="R136" s="111" t="s">
        <v>1056</v>
      </c>
      <c r="S136" s="15">
        <v>4</v>
      </c>
      <c r="T136" s="28" t="s">
        <v>1069</v>
      </c>
      <c r="U136" s="111" t="s">
        <v>1070</v>
      </c>
      <c r="V136" s="9" t="s">
        <v>53</v>
      </c>
      <c r="W136" s="112" t="s">
        <v>54</v>
      </c>
      <c r="X136" s="15">
        <v>1</v>
      </c>
      <c r="Y136" s="15">
        <v>1</v>
      </c>
      <c r="Z136" s="15">
        <v>1</v>
      </c>
      <c r="AA136" s="78">
        <v>1</v>
      </c>
      <c r="AB136" s="10" t="s">
        <v>1071</v>
      </c>
      <c r="AC136" s="15">
        <v>1</v>
      </c>
      <c r="AD136" s="15">
        <v>1</v>
      </c>
      <c r="AE136" s="90" t="s">
        <v>1072</v>
      </c>
      <c r="AF136" s="90" t="s">
        <v>1073</v>
      </c>
      <c r="AG136" s="92">
        <f>AD136/AC136</f>
        <v>1</v>
      </c>
      <c r="AH136" s="15">
        <v>1</v>
      </c>
      <c r="AI136" s="62">
        <v>1</v>
      </c>
      <c r="AJ136" s="126" t="s">
        <v>1074</v>
      </c>
      <c r="AK136" s="123" t="s">
        <v>1075</v>
      </c>
      <c r="AL136" s="119">
        <f t="shared" si="47"/>
        <v>1</v>
      </c>
      <c r="AM136" s="15">
        <v>1</v>
      </c>
      <c r="AN136" s="49">
        <v>1</v>
      </c>
      <c r="AO136" s="167" t="s">
        <v>1076</v>
      </c>
      <c r="AP136" s="164" t="s">
        <v>1077</v>
      </c>
      <c r="AQ136" s="168">
        <f t="shared" ref="AQ136:AQ141" si="49">+AN136/AM136</f>
        <v>1</v>
      </c>
      <c r="AR136" s="15">
        <v>1</v>
      </c>
      <c r="AS136" s="62">
        <v>1</v>
      </c>
      <c r="AT136" s="90" t="s">
        <v>1074</v>
      </c>
      <c r="AU136" s="90" t="s">
        <v>1225</v>
      </c>
      <c r="AV136" s="168">
        <f t="shared" si="48"/>
        <v>1</v>
      </c>
    </row>
    <row r="137" spans="1:48" ht="90" x14ac:dyDescent="0.2">
      <c r="A137" s="229"/>
      <c r="B137" s="229"/>
      <c r="C137" s="229"/>
      <c r="D137" s="200"/>
      <c r="E137" s="202"/>
      <c r="F137" s="202"/>
      <c r="G137" s="197"/>
      <c r="H137" s="197"/>
      <c r="I137" s="197"/>
      <c r="J137" s="197"/>
      <c r="K137" s="197"/>
      <c r="L137" s="111" t="s">
        <v>45</v>
      </c>
      <c r="M137" s="111" t="s">
        <v>1061</v>
      </c>
      <c r="N137" s="111" t="s">
        <v>1078</v>
      </c>
      <c r="O137" s="111">
        <f t="shared" ref="O137:O148" si="50">O136+1</f>
        <v>128</v>
      </c>
      <c r="P137" s="10" t="s">
        <v>1079</v>
      </c>
      <c r="Q137" s="111" t="s">
        <v>694</v>
      </c>
      <c r="R137" s="111" t="s">
        <v>1056</v>
      </c>
      <c r="S137" s="15">
        <v>3</v>
      </c>
      <c r="T137" s="28" t="s">
        <v>1080</v>
      </c>
      <c r="U137" s="111" t="s">
        <v>1081</v>
      </c>
      <c r="V137" s="9" t="s">
        <v>53</v>
      </c>
      <c r="W137" s="112" t="s">
        <v>54</v>
      </c>
      <c r="X137" s="15"/>
      <c r="Y137" s="15">
        <v>1</v>
      </c>
      <c r="Z137" s="15">
        <v>1</v>
      </c>
      <c r="AA137" s="78">
        <v>1</v>
      </c>
      <c r="AB137" s="28" t="s">
        <v>1080</v>
      </c>
      <c r="AC137" s="15"/>
      <c r="AD137" s="62"/>
      <c r="AE137" s="90"/>
      <c r="AF137" s="90"/>
      <c r="AG137" s="91"/>
      <c r="AH137" s="15">
        <v>1</v>
      </c>
      <c r="AI137" s="62">
        <v>0</v>
      </c>
      <c r="AJ137" s="126" t="s">
        <v>1067</v>
      </c>
      <c r="AK137" s="123" t="s">
        <v>82</v>
      </c>
      <c r="AL137" s="119">
        <f t="shared" si="47"/>
        <v>0</v>
      </c>
      <c r="AM137" s="15">
        <v>1</v>
      </c>
      <c r="AN137" s="49">
        <v>1</v>
      </c>
      <c r="AO137" s="167" t="s">
        <v>1082</v>
      </c>
      <c r="AP137" s="164" t="s">
        <v>1083</v>
      </c>
      <c r="AQ137" s="168">
        <f t="shared" si="49"/>
        <v>1</v>
      </c>
      <c r="AR137" s="15">
        <v>1</v>
      </c>
      <c r="AS137" s="62">
        <v>1</v>
      </c>
      <c r="AT137" s="90" t="s">
        <v>1226</v>
      </c>
      <c r="AU137" s="90" t="s">
        <v>1227</v>
      </c>
      <c r="AV137" s="168">
        <f t="shared" si="48"/>
        <v>1</v>
      </c>
    </row>
    <row r="138" spans="1:48" ht="90" x14ac:dyDescent="0.2">
      <c r="A138" s="229"/>
      <c r="B138" s="229"/>
      <c r="C138" s="229"/>
      <c r="D138" s="200"/>
      <c r="E138" s="202"/>
      <c r="F138" s="202"/>
      <c r="G138" s="197"/>
      <c r="H138" s="197"/>
      <c r="I138" s="197"/>
      <c r="J138" s="197"/>
      <c r="K138" s="197"/>
      <c r="L138" s="111" t="s">
        <v>45</v>
      </c>
      <c r="M138" s="111" t="s">
        <v>1061</v>
      </c>
      <c r="N138" s="111" t="s">
        <v>1054</v>
      </c>
      <c r="O138" s="111">
        <f t="shared" si="50"/>
        <v>129</v>
      </c>
      <c r="P138" s="42" t="s">
        <v>1084</v>
      </c>
      <c r="Q138" s="111" t="s">
        <v>694</v>
      </c>
      <c r="R138" s="111" t="s">
        <v>1056</v>
      </c>
      <c r="S138" s="15">
        <v>4</v>
      </c>
      <c r="T138" s="42" t="s">
        <v>1085</v>
      </c>
      <c r="U138" s="111" t="s">
        <v>1086</v>
      </c>
      <c r="V138" s="9" t="s">
        <v>53</v>
      </c>
      <c r="W138" s="112" t="s">
        <v>54</v>
      </c>
      <c r="X138" s="15">
        <v>1</v>
      </c>
      <c r="Y138" s="15">
        <v>1</v>
      </c>
      <c r="Z138" s="15">
        <v>1</v>
      </c>
      <c r="AA138" s="78">
        <v>1</v>
      </c>
      <c r="AB138" s="10" t="s">
        <v>1087</v>
      </c>
      <c r="AC138" s="15">
        <v>1</v>
      </c>
      <c r="AD138" s="62">
        <v>0</v>
      </c>
      <c r="AE138" s="90" t="s">
        <v>1088</v>
      </c>
      <c r="AF138" s="90"/>
      <c r="AG138" s="92">
        <f>AD138/AC138</f>
        <v>0</v>
      </c>
      <c r="AH138" s="15">
        <v>1</v>
      </c>
      <c r="AI138" s="62">
        <v>0</v>
      </c>
      <c r="AJ138" s="126" t="s">
        <v>1089</v>
      </c>
      <c r="AK138" s="123" t="s">
        <v>82</v>
      </c>
      <c r="AL138" s="119">
        <f t="shared" si="47"/>
        <v>0</v>
      </c>
      <c r="AM138" s="15">
        <v>1</v>
      </c>
      <c r="AN138" s="62">
        <v>0</v>
      </c>
      <c r="AO138" s="164" t="s">
        <v>1090</v>
      </c>
      <c r="AP138" s="164" t="s">
        <v>82</v>
      </c>
      <c r="AQ138" s="168">
        <f t="shared" si="49"/>
        <v>0</v>
      </c>
      <c r="AR138" s="15">
        <v>1</v>
      </c>
      <c r="AS138" s="62">
        <v>1</v>
      </c>
      <c r="AT138" s="90" t="s">
        <v>1228</v>
      </c>
      <c r="AU138" s="90" t="s">
        <v>1229</v>
      </c>
      <c r="AV138" s="168">
        <f t="shared" si="48"/>
        <v>1</v>
      </c>
    </row>
    <row r="139" spans="1:48" ht="75" x14ac:dyDescent="0.2">
      <c r="A139" s="229"/>
      <c r="B139" s="229"/>
      <c r="C139" s="229"/>
      <c r="D139" s="200"/>
      <c r="E139" s="203"/>
      <c r="F139" s="203"/>
      <c r="G139" s="204"/>
      <c r="H139" s="204"/>
      <c r="I139" s="204"/>
      <c r="J139" s="204"/>
      <c r="K139" s="204"/>
      <c r="L139" s="111" t="s">
        <v>45</v>
      </c>
      <c r="M139" s="111" t="s">
        <v>1061</v>
      </c>
      <c r="N139" s="111" t="s">
        <v>1062</v>
      </c>
      <c r="O139" s="111">
        <f t="shared" si="50"/>
        <v>130</v>
      </c>
      <c r="P139" s="42" t="s">
        <v>1091</v>
      </c>
      <c r="Q139" s="111" t="s">
        <v>694</v>
      </c>
      <c r="R139" s="111" t="s">
        <v>1056</v>
      </c>
      <c r="S139" s="15">
        <v>1</v>
      </c>
      <c r="T139" s="28" t="s">
        <v>1092</v>
      </c>
      <c r="U139" s="111" t="s">
        <v>1093</v>
      </c>
      <c r="V139" s="9" t="s">
        <v>53</v>
      </c>
      <c r="W139" s="112" t="s">
        <v>54</v>
      </c>
      <c r="X139" s="15"/>
      <c r="Y139" s="15"/>
      <c r="Z139" s="15">
        <v>1</v>
      </c>
      <c r="AA139" s="78"/>
      <c r="AB139" s="10" t="s">
        <v>1094</v>
      </c>
      <c r="AC139" s="15"/>
      <c r="AD139" s="62"/>
      <c r="AE139" s="90"/>
      <c r="AF139" s="90"/>
      <c r="AG139" s="91"/>
      <c r="AH139" s="15"/>
      <c r="AI139" s="115"/>
      <c r="AJ139" s="115"/>
      <c r="AK139" s="123"/>
      <c r="AL139" s="115"/>
      <c r="AM139" s="15">
        <v>1</v>
      </c>
      <c r="AN139" s="62">
        <v>0</v>
      </c>
      <c r="AO139" s="164" t="s">
        <v>1090</v>
      </c>
      <c r="AP139" s="164" t="s">
        <v>82</v>
      </c>
      <c r="AQ139" s="168">
        <f t="shared" si="49"/>
        <v>0</v>
      </c>
      <c r="AR139" s="115"/>
      <c r="AS139" s="115"/>
      <c r="AT139" s="90"/>
      <c r="AU139" s="90"/>
      <c r="AV139" s="115"/>
    </row>
    <row r="140" spans="1:48" ht="90" x14ac:dyDescent="0.2">
      <c r="A140" s="229"/>
      <c r="B140" s="229"/>
      <c r="C140" s="229"/>
      <c r="D140" s="178" t="s">
        <v>1095</v>
      </c>
      <c r="E140" s="181" t="s">
        <v>694</v>
      </c>
      <c r="F140" s="185" t="s">
        <v>1096</v>
      </c>
      <c r="G140" s="182">
        <v>100</v>
      </c>
      <c r="H140" s="182">
        <v>5</v>
      </c>
      <c r="I140" s="182">
        <v>50</v>
      </c>
      <c r="J140" s="182">
        <v>45</v>
      </c>
      <c r="K140" s="182"/>
      <c r="L140" s="111" t="s">
        <v>45</v>
      </c>
      <c r="M140" s="111" t="s">
        <v>1053</v>
      </c>
      <c r="N140" s="111" t="s">
        <v>1054</v>
      </c>
      <c r="O140" s="111">
        <f t="shared" si="50"/>
        <v>131</v>
      </c>
      <c r="P140" s="10" t="s">
        <v>1097</v>
      </c>
      <c r="Q140" s="111" t="s">
        <v>1098</v>
      </c>
      <c r="R140" s="111" t="s">
        <v>1056</v>
      </c>
      <c r="S140" s="15">
        <v>1</v>
      </c>
      <c r="T140" s="111" t="s">
        <v>1099</v>
      </c>
      <c r="U140" s="181" t="s">
        <v>1100</v>
      </c>
      <c r="V140" s="9" t="s">
        <v>53</v>
      </c>
      <c r="W140" s="112" t="s">
        <v>54</v>
      </c>
      <c r="X140" s="15"/>
      <c r="Y140" s="15"/>
      <c r="Z140" s="15">
        <v>1</v>
      </c>
      <c r="AA140" s="15"/>
      <c r="AB140" s="10" t="s">
        <v>1101</v>
      </c>
      <c r="AC140" s="15"/>
      <c r="AD140" s="62"/>
      <c r="AE140" s="90"/>
      <c r="AF140" s="90"/>
      <c r="AG140" s="91"/>
      <c r="AH140" s="15"/>
      <c r="AI140" s="115"/>
      <c r="AJ140" s="115"/>
      <c r="AK140" s="123"/>
      <c r="AL140" s="115"/>
      <c r="AM140" s="15">
        <v>1</v>
      </c>
      <c r="AN140" s="49">
        <v>0.2</v>
      </c>
      <c r="AO140" s="167" t="s">
        <v>1102</v>
      </c>
      <c r="AP140" s="167" t="s">
        <v>1103</v>
      </c>
      <c r="AQ140" s="168">
        <f t="shared" si="49"/>
        <v>0.2</v>
      </c>
      <c r="AR140" s="115"/>
      <c r="AS140" s="115"/>
      <c r="AT140" s="90"/>
      <c r="AU140" s="90"/>
      <c r="AV140" s="115"/>
    </row>
    <row r="141" spans="1:48" ht="75" x14ac:dyDescent="0.2">
      <c r="A141" s="229"/>
      <c r="B141" s="229"/>
      <c r="C141" s="229"/>
      <c r="D141" s="200" t="s">
        <v>1104</v>
      </c>
      <c r="E141" s="229" t="s">
        <v>694</v>
      </c>
      <c r="F141" s="201" t="s">
        <v>1105</v>
      </c>
      <c r="G141" s="199">
        <v>100</v>
      </c>
      <c r="H141" s="199">
        <v>100</v>
      </c>
      <c r="I141" s="199">
        <v>100</v>
      </c>
      <c r="J141" s="199">
        <v>100</v>
      </c>
      <c r="K141" s="199">
        <v>100</v>
      </c>
      <c r="L141" s="111" t="s">
        <v>45</v>
      </c>
      <c r="M141" s="111" t="s">
        <v>1053</v>
      </c>
      <c r="N141" s="111" t="s">
        <v>1054</v>
      </c>
      <c r="O141" s="111">
        <f t="shared" si="50"/>
        <v>132</v>
      </c>
      <c r="P141" s="10" t="s">
        <v>1106</v>
      </c>
      <c r="Q141" s="111" t="s">
        <v>694</v>
      </c>
      <c r="R141" s="111" t="s">
        <v>1056</v>
      </c>
      <c r="S141" s="15">
        <v>2</v>
      </c>
      <c r="T141" s="111" t="s">
        <v>1107</v>
      </c>
      <c r="U141" s="181" t="s">
        <v>1058</v>
      </c>
      <c r="V141" s="9" t="s">
        <v>53</v>
      </c>
      <c r="W141" s="112" t="s">
        <v>54</v>
      </c>
      <c r="X141" s="15"/>
      <c r="Y141" s="15"/>
      <c r="Z141" s="15">
        <v>2</v>
      </c>
      <c r="AA141" s="113"/>
      <c r="AB141" s="10" t="s">
        <v>1108</v>
      </c>
      <c r="AC141" s="15"/>
      <c r="AD141" s="62"/>
      <c r="AE141" s="90"/>
      <c r="AF141" s="90"/>
      <c r="AG141" s="91"/>
      <c r="AH141" s="15"/>
      <c r="AI141" s="115"/>
      <c r="AJ141" s="115"/>
      <c r="AK141" s="123"/>
      <c r="AL141" s="115"/>
      <c r="AM141" s="15">
        <v>2</v>
      </c>
      <c r="AN141" s="49">
        <v>2</v>
      </c>
      <c r="AO141" s="167" t="s">
        <v>1109</v>
      </c>
      <c r="AP141" s="164" t="s">
        <v>1110</v>
      </c>
      <c r="AQ141" s="168">
        <f t="shared" si="49"/>
        <v>1</v>
      </c>
      <c r="AR141" s="115"/>
      <c r="AS141" s="115"/>
      <c r="AT141" s="90"/>
      <c r="AU141" s="90"/>
      <c r="AV141" s="115"/>
    </row>
    <row r="142" spans="1:48" ht="60" x14ac:dyDescent="0.2">
      <c r="A142" s="229"/>
      <c r="B142" s="229"/>
      <c r="C142" s="229"/>
      <c r="D142" s="200"/>
      <c r="E142" s="229"/>
      <c r="F142" s="202"/>
      <c r="G142" s="197"/>
      <c r="H142" s="197"/>
      <c r="I142" s="197"/>
      <c r="J142" s="197"/>
      <c r="K142" s="197"/>
      <c r="L142" s="111" t="s">
        <v>45</v>
      </c>
      <c r="M142" s="111" t="s">
        <v>1053</v>
      </c>
      <c r="N142" s="111" t="s">
        <v>1062</v>
      </c>
      <c r="O142" s="111">
        <f t="shared" si="50"/>
        <v>133</v>
      </c>
      <c r="P142" s="10" t="s">
        <v>1111</v>
      </c>
      <c r="Q142" s="111" t="s">
        <v>694</v>
      </c>
      <c r="R142" s="111" t="s">
        <v>1056</v>
      </c>
      <c r="S142" s="82">
        <v>0.2</v>
      </c>
      <c r="T142" s="111" t="s">
        <v>1112</v>
      </c>
      <c r="U142" s="181" t="s">
        <v>1113</v>
      </c>
      <c r="V142" s="111" t="s">
        <v>799</v>
      </c>
      <c r="W142" s="112" t="s">
        <v>54</v>
      </c>
      <c r="X142" s="82">
        <v>0.1</v>
      </c>
      <c r="Y142" s="82">
        <v>0.1</v>
      </c>
      <c r="Z142" s="79"/>
      <c r="AA142" s="80"/>
      <c r="AB142" s="10" t="s">
        <v>1114</v>
      </c>
      <c r="AC142" s="82">
        <v>0.1</v>
      </c>
      <c r="AD142" s="109">
        <v>0.1</v>
      </c>
      <c r="AE142" s="90" t="s">
        <v>1115</v>
      </c>
      <c r="AF142" s="90" t="s">
        <v>1116</v>
      </c>
      <c r="AG142" s="92">
        <f>AD142/AC142</f>
        <v>1</v>
      </c>
      <c r="AH142" s="82">
        <v>0.1</v>
      </c>
      <c r="AI142" s="100">
        <v>0.06</v>
      </c>
      <c r="AJ142" s="126" t="s">
        <v>1117</v>
      </c>
      <c r="AK142" s="123" t="s">
        <v>1118</v>
      </c>
      <c r="AL142" s="119">
        <f t="shared" ref="AL142:AL148" si="51">AI142/AH142</f>
        <v>0.6</v>
      </c>
      <c r="AM142" s="79"/>
      <c r="AN142" s="115"/>
      <c r="AO142" s="164"/>
      <c r="AP142" s="164"/>
      <c r="AQ142" s="62"/>
      <c r="AR142" s="115"/>
      <c r="AS142" s="115"/>
      <c r="AT142" s="90"/>
      <c r="AU142" s="90"/>
      <c r="AV142" s="115"/>
    </row>
    <row r="143" spans="1:48" ht="60" x14ac:dyDescent="0.2">
      <c r="A143" s="229"/>
      <c r="B143" s="229"/>
      <c r="C143" s="229"/>
      <c r="D143" s="178" t="s">
        <v>1119</v>
      </c>
      <c r="E143" s="181" t="s">
        <v>694</v>
      </c>
      <c r="F143" s="181" t="s">
        <v>1120</v>
      </c>
      <c r="G143" s="184">
        <v>1</v>
      </c>
      <c r="H143" s="184"/>
      <c r="I143" s="184" t="s">
        <v>231</v>
      </c>
      <c r="J143" s="184" t="s">
        <v>231</v>
      </c>
      <c r="K143" s="184"/>
      <c r="L143" s="111" t="s">
        <v>45</v>
      </c>
      <c r="M143" s="111" t="s">
        <v>1053</v>
      </c>
      <c r="N143" s="111" t="s">
        <v>1054</v>
      </c>
      <c r="O143" s="111">
        <f t="shared" si="50"/>
        <v>134</v>
      </c>
      <c r="P143" s="10" t="s">
        <v>1121</v>
      </c>
      <c r="Q143" s="111" t="s">
        <v>694</v>
      </c>
      <c r="R143" s="111" t="s">
        <v>1056</v>
      </c>
      <c r="S143" s="111">
        <v>1</v>
      </c>
      <c r="T143" s="111" t="s">
        <v>1122</v>
      </c>
      <c r="U143" s="181" t="s">
        <v>1123</v>
      </c>
      <c r="V143" s="9" t="s">
        <v>53</v>
      </c>
      <c r="W143" s="112" t="s">
        <v>54</v>
      </c>
      <c r="X143" s="111"/>
      <c r="Y143" s="111"/>
      <c r="Z143" s="15"/>
      <c r="AA143" s="15">
        <v>1</v>
      </c>
      <c r="AB143" s="10" t="s">
        <v>1124</v>
      </c>
      <c r="AC143" s="111"/>
      <c r="AD143" s="62"/>
      <c r="AE143" s="90"/>
      <c r="AF143" s="90"/>
      <c r="AG143" s="91"/>
      <c r="AH143" s="111"/>
      <c r="AI143" s="115"/>
      <c r="AJ143" s="115"/>
      <c r="AK143" s="123"/>
      <c r="AL143" s="115"/>
      <c r="AM143" s="15"/>
      <c r="AN143" s="115"/>
      <c r="AO143" s="164"/>
      <c r="AP143" s="164"/>
      <c r="AQ143" s="62"/>
      <c r="AR143" s="44">
        <v>1</v>
      </c>
      <c r="AS143" s="62">
        <v>0</v>
      </c>
      <c r="AT143" s="90" t="s">
        <v>1230</v>
      </c>
      <c r="AU143" s="90"/>
      <c r="AV143" s="168">
        <f t="shared" ref="AV143:AV144" si="52">+AS143/AR143</f>
        <v>0</v>
      </c>
    </row>
    <row r="144" spans="1:48" ht="345" x14ac:dyDescent="0.2">
      <c r="A144" s="229"/>
      <c r="B144" s="229" t="s">
        <v>1125</v>
      </c>
      <c r="C144" s="229" t="s">
        <v>1126</v>
      </c>
      <c r="D144" s="88" t="s">
        <v>1127</v>
      </c>
      <c r="E144" s="186" t="s">
        <v>1128</v>
      </c>
      <c r="F144" s="187" t="s">
        <v>1129</v>
      </c>
      <c r="G144" s="187">
        <v>3</v>
      </c>
      <c r="H144" s="183" t="s">
        <v>231</v>
      </c>
      <c r="I144" s="183">
        <v>2</v>
      </c>
      <c r="J144" s="183" t="s">
        <v>231</v>
      </c>
      <c r="K144" s="183"/>
      <c r="L144" s="27" t="s">
        <v>45</v>
      </c>
      <c r="M144" s="27" t="s">
        <v>498</v>
      </c>
      <c r="N144" s="27" t="s">
        <v>139</v>
      </c>
      <c r="O144" s="111">
        <f t="shared" si="50"/>
        <v>135</v>
      </c>
      <c r="P144" s="271" t="s">
        <v>1130</v>
      </c>
      <c r="Q144" s="16" t="s">
        <v>531</v>
      </c>
      <c r="R144" s="16" t="s">
        <v>536</v>
      </c>
      <c r="S144" s="257">
        <v>4</v>
      </c>
      <c r="T144" s="27" t="s">
        <v>1131</v>
      </c>
      <c r="U144" s="27" t="s">
        <v>1132</v>
      </c>
      <c r="V144" s="27" t="s">
        <v>66</v>
      </c>
      <c r="W144" s="112" t="s">
        <v>54</v>
      </c>
      <c r="X144" s="96">
        <v>1</v>
      </c>
      <c r="Y144" s="96">
        <v>1</v>
      </c>
      <c r="Z144" s="96">
        <v>1</v>
      </c>
      <c r="AA144" s="96">
        <v>1</v>
      </c>
      <c r="AB144" s="27" t="s">
        <v>1133</v>
      </c>
      <c r="AC144" s="96">
        <v>1</v>
      </c>
      <c r="AD144" s="96">
        <v>1</v>
      </c>
      <c r="AE144" s="90" t="s">
        <v>1134</v>
      </c>
      <c r="AF144" s="90" t="s">
        <v>1135</v>
      </c>
      <c r="AG144" s="92">
        <f>AD144/AC144</f>
        <v>1</v>
      </c>
      <c r="AH144" s="54">
        <v>1</v>
      </c>
      <c r="AI144" s="96">
        <v>1</v>
      </c>
      <c r="AJ144" s="139" t="s">
        <v>1136</v>
      </c>
      <c r="AK144" s="140" t="s">
        <v>1137</v>
      </c>
      <c r="AL144" s="119">
        <f t="shared" si="51"/>
        <v>1</v>
      </c>
      <c r="AM144" s="96">
        <v>1</v>
      </c>
      <c r="AN144" s="96">
        <v>1</v>
      </c>
      <c r="AO144" s="167" t="s">
        <v>1138</v>
      </c>
      <c r="AP144" s="169" t="s">
        <v>1139</v>
      </c>
      <c r="AQ144" s="168">
        <f>+AN144/AM144</f>
        <v>1</v>
      </c>
      <c r="AR144" s="54">
        <v>1</v>
      </c>
      <c r="AS144" s="62">
        <v>1</v>
      </c>
      <c r="AT144" s="90" t="s">
        <v>1348</v>
      </c>
      <c r="AU144" s="90" t="s">
        <v>1349</v>
      </c>
      <c r="AV144" s="168">
        <f t="shared" si="52"/>
        <v>1</v>
      </c>
    </row>
    <row r="145" spans="1:48" ht="60" x14ac:dyDescent="0.2">
      <c r="A145" s="229"/>
      <c r="B145" s="229"/>
      <c r="C145" s="229"/>
      <c r="D145" s="190" t="s">
        <v>1140</v>
      </c>
      <c r="E145" s="180" t="s">
        <v>694</v>
      </c>
      <c r="F145" s="185" t="s">
        <v>1141</v>
      </c>
      <c r="G145" s="184">
        <v>100</v>
      </c>
      <c r="H145" s="184"/>
      <c r="I145" s="184"/>
      <c r="J145" s="184">
        <v>100</v>
      </c>
      <c r="K145" s="184"/>
      <c r="L145" s="116"/>
      <c r="M145" s="116"/>
      <c r="N145" s="116"/>
      <c r="O145" s="111"/>
      <c r="P145" s="117" t="s">
        <v>143</v>
      </c>
      <c r="Q145" s="116"/>
      <c r="R145" s="3"/>
      <c r="S145" s="116"/>
      <c r="T145" s="116"/>
      <c r="U145" s="116"/>
      <c r="V145" s="13"/>
      <c r="W145" s="116"/>
      <c r="X145" s="116"/>
      <c r="Y145" s="116"/>
      <c r="Z145" s="116"/>
      <c r="AA145" s="31"/>
      <c r="AB145" s="10"/>
      <c r="AC145" s="116"/>
      <c r="AD145" s="62"/>
      <c r="AE145" s="90"/>
      <c r="AF145" s="90"/>
      <c r="AG145" s="91"/>
      <c r="AH145" s="116"/>
      <c r="AI145" s="115"/>
      <c r="AJ145" s="115"/>
      <c r="AK145" s="123"/>
      <c r="AL145" s="115"/>
      <c r="AM145" s="116"/>
      <c r="AN145" s="115"/>
      <c r="AO145" s="164"/>
      <c r="AP145" s="164"/>
      <c r="AQ145" s="62"/>
      <c r="AR145" s="115"/>
      <c r="AS145" s="115"/>
      <c r="AT145" s="90"/>
      <c r="AU145" s="90"/>
      <c r="AV145" s="115"/>
    </row>
    <row r="146" spans="1:48" ht="150" x14ac:dyDescent="0.2">
      <c r="A146" s="229"/>
      <c r="B146" s="229"/>
      <c r="C146" s="229"/>
      <c r="D146" s="226" t="s">
        <v>1142</v>
      </c>
      <c r="E146" s="201" t="s">
        <v>1128</v>
      </c>
      <c r="F146" s="201" t="s">
        <v>1143</v>
      </c>
      <c r="G146" s="199">
        <v>100</v>
      </c>
      <c r="H146" s="199">
        <v>25</v>
      </c>
      <c r="I146" s="199">
        <v>25</v>
      </c>
      <c r="J146" s="199">
        <v>25</v>
      </c>
      <c r="K146" s="199">
        <v>25</v>
      </c>
      <c r="L146" s="111" t="s">
        <v>45</v>
      </c>
      <c r="M146" s="111" t="s">
        <v>498</v>
      </c>
      <c r="N146" s="111" t="s">
        <v>139</v>
      </c>
      <c r="O146" s="111">
        <f>O144+1</f>
        <v>136</v>
      </c>
      <c r="P146" s="117" t="s">
        <v>1144</v>
      </c>
      <c r="Q146" s="111" t="s">
        <v>1145</v>
      </c>
      <c r="R146" s="111" t="s">
        <v>975</v>
      </c>
      <c r="S146" s="52">
        <v>3</v>
      </c>
      <c r="T146" s="111" t="s">
        <v>1146</v>
      </c>
      <c r="U146" s="111" t="s">
        <v>1147</v>
      </c>
      <c r="V146" s="9" t="s">
        <v>53</v>
      </c>
      <c r="W146" s="112" t="s">
        <v>54</v>
      </c>
      <c r="X146" s="112"/>
      <c r="Y146" s="44">
        <v>1</v>
      </c>
      <c r="Z146" s="40"/>
      <c r="AA146" s="44">
        <v>2</v>
      </c>
      <c r="AB146" s="10" t="s">
        <v>1148</v>
      </c>
      <c r="AC146" s="112"/>
      <c r="AD146" s="62"/>
      <c r="AE146" s="90"/>
      <c r="AF146" s="90"/>
      <c r="AG146" s="91"/>
      <c r="AH146" s="44">
        <v>1</v>
      </c>
      <c r="AI146" s="44">
        <v>1</v>
      </c>
      <c r="AJ146" s="126" t="s">
        <v>1149</v>
      </c>
      <c r="AK146" s="123" t="s">
        <v>1150</v>
      </c>
      <c r="AL146" s="119">
        <f t="shared" si="51"/>
        <v>1</v>
      </c>
      <c r="AM146" s="40"/>
      <c r="AN146" s="115"/>
      <c r="AO146" s="164"/>
      <c r="AP146" s="164"/>
      <c r="AQ146" s="62"/>
      <c r="AR146" s="44">
        <v>2</v>
      </c>
      <c r="AS146" s="62">
        <v>2</v>
      </c>
      <c r="AT146" s="90" t="s">
        <v>1220</v>
      </c>
      <c r="AU146" s="90" t="s">
        <v>1221</v>
      </c>
      <c r="AV146" s="168">
        <v>1</v>
      </c>
    </row>
    <row r="147" spans="1:48" ht="135" x14ac:dyDescent="0.35">
      <c r="A147" s="229"/>
      <c r="B147" s="229"/>
      <c r="C147" s="229"/>
      <c r="D147" s="227"/>
      <c r="E147" s="202"/>
      <c r="F147" s="202"/>
      <c r="G147" s="197"/>
      <c r="H147" s="197"/>
      <c r="I147" s="197"/>
      <c r="J147" s="197"/>
      <c r="K147" s="197"/>
      <c r="L147" s="111" t="s">
        <v>45</v>
      </c>
      <c r="M147" s="111" t="s">
        <v>498</v>
      </c>
      <c r="N147" s="111" t="s">
        <v>139</v>
      </c>
      <c r="O147" s="111">
        <f t="shared" si="50"/>
        <v>137</v>
      </c>
      <c r="P147" s="117" t="s">
        <v>1151</v>
      </c>
      <c r="Q147" s="111" t="s">
        <v>1145</v>
      </c>
      <c r="R147" s="111" t="s">
        <v>975</v>
      </c>
      <c r="S147" s="15">
        <v>3</v>
      </c>
      <c r="T147" s="111" t="s">
        <v>1152</v>
      </c>
      <c r="U147" s="111" t="s">
        <v>1153</v>
      </c>
      <c r="V147" s="9" t="s">
        <v>53</v>
      </c>
      <c r="W147" s="112" t="s">
        <v>54</v>
      </c>
      <c r="X147" s="112"/>
      <c r="Y147" s="62"/>
      <c r="Z147" s="44">
        <v>1</v>
      </c>
      <c r="AA147" s="44">
        <v>2</v>
      </c>
      <c r="AB147" s="10" t="s">
        <v>1148</v>
      </c>
      <c r="AC147" s="112"/>
      <c r="AD147" s="62"/>
      <c r="AE147" s="90"/>
      <c r="AF147" s="90"/>
      <c r="AG147" s="91"/>
      <c r="AH147" s="62"/>
      <c r="AI147" s="115"/>
      <c r="AJ147" s="115"/>
      <c r="AK147" s="123"/>
      <c r="AL147" s="118"/>
      <c r="AM147" s="44">
        <v>1</v>
      </c>
      <c r="AN147" s="49">
        <v>1</v>
      </c>
      <c r="AO147" s="167" t="s">
        <v>1154</v>
      </c>
      <c r="AP147" s="167" t="s">
        <v>1155</v>
      </c>
      <c r="AQ147" s="168">
        <f>+AN147/AM147</f>
        <v>1</v>
      </c>
      <c r="AR147" s="44">
        <v>2</v>
      </c>
      <c r="AS147" s="62">
        <v>2</v>
      </c>
      <c r="AT147" s="90" t="s">
        <v>1222</v>
      </c>
      <c r="AU147" s="90" t="s">
        <v>1223</v>
      </c>
      <c r="AV147" s="168">
        <v>1</v>
      </c>
    </row>
    <row r="148" spans="1:48" ht="75" x14ac:dyDescent="0.2">
      <c r="A148" s="229"/>
      <c r="B148" s="229"/>
      <c r="C148" s="229"/>
      <c r="D148" s="228"/>
      <c r="E148" s="203"/>
      <c r="F148" s="203"/>
      <c r="G148" s="204"/>
      <c r="H148" s="204"/>
      <c r="I148" s="204"/>
      <c r="J148" s="204"/>
      <c r="K148" s="204"/>
      <c r="L148" s="111" t="s">
        <v>45</v>
      </c>
      <c r="M148" s="111" t="s">
        <v>498</v>
      </c>
      <c r="N148" s="111" t="s">
        <v>139</v>
      </c>
      <c r="O148" s="111">
        <f t="shared" si="50"/>
        <v>138</v>
      </c>
      <c r="P148" s="117" t="s">
        <v>1156</v>
      </c>
      <c r="Q148" s="111" t="s">
        <v>1145</v>
      </c>
      <c r="R148" s="111" t="s">
        <v>975</v>
      </c>
      <c r="S148" s="28">
        <v>1</v>
      </c>
      <c r="T148" s="111" t="s">
        <v>1157</v>
      </c>
      <c r="U148" s="111" t="s">
        <v>1158</v>
      </c>
      <c r="V148" s="9" t="s">
        <v>53</v>
      </c>
      <c r="W148" s="112" t="s">
        <v>54</v>
      </c>
      <c r="X148" s="113">
        <v>0.25</v>
      </c>
      <c r="Y148" s="113">
        <v>0.25</v>
      </c>
      <c r="Z148" s="113">
        <v>0.25</v>
      </c>
      <c r="AA148" s="113">
        <v>0.25</v>
      </c>
      <c r="AB148" s="10" t="s">
        <v>1159</v>
      </c>
      <c r="AC148" s="113">
        <v>0.25</v>
      </c>
      <c r="AD148" s="109">
        <f>AC148*0.6</f>
        <v>0.15</v>
      </c>
      <c r="AE148" s="90" t="s">
        <v>1160</v>
      </c>
      <c r="AF148" s="90" t="s">
        <v>1161</v>
      </c>
      <c r="AG148" s="119">
        <f>AD148/AC148</f>
        <v>0.6</v>
      </c>
      <c r="AH148" s="283">
        <v>0.25</v>
      </c>
      <c r="AI148" s="100">
        <f>AH148*89%</f>
        <v>0.2225</v>
      </c>
      <c r="AJ148" s="126" t="s">
        <v>1162</v>
      </c>
      <c r="AK148" s="123" t="s">
        <v>1163</v>
      </c>
      <c r="AL148" s="119">
        <f t="shared" si="51"/>
        <v>0.89</v>
      </c>
      <c r="AM148" s="113">
        <v>0.25</v>
      </c>
      <c r="AN148" s="49">
        <v>0</v>
      </c>
      <c r="AO148" s="167" t="s">
        <v>1164</v>
      </c>
      <c r="AP148" s="167"/>
      <c r="AQ148" s="168">
        <f>+AN148/AM148</f>
        <v>0</v>
      </c>
      <c r="AR148" s="113">
        <v>0.25</v>
      </c>
      <c r="AS148" s="100">
        <v>0</v>
      </c>
      <c r="AT148" s="90" t="s">
        <v>1224</v>
      </c>
      <c r="AU148" s="90"/>
      <c r="AV148" s="168">
        <v>0</v>
      </c>
    </row>
    <row r="149" spans="1:48" ht="20.25" x14ac:dyDescent="0.3">
      <c r="A149" s="72"/>
      <c r="B149" s="72"/>
      <c r="C149" s="72"/>
      <c r="D149" s="72"/>
      <c r="E149" s="72"/>
      <c r="F149" s="72"/>
      <c r="G149" s="73"/>
      <c r="H149" s="73"/>
      <c r="I149" s="73"/>
      <c r="J149" s="73"/>
      <c r="K149" s="73"/>
      <c r="L149" s="19"/>
      <c r="M149" s="19"/>
      <c r="N149" s="19"/>
      <c r="O149" s="20"/>
      <c r="P149" s="33"/>
      <c r="Q149" s="20"/>
      <c r="R149" s="20"/>
      <c r="S149" s="34"/>
      <c r="T149" s="20"/>
      <c r="U149" s="20"/>
      <c r="V149" s="35"/>
      <c r="W149" s="35"/>
      <c r="X149" s="35"/>
      <c r="Y149" s="34"/>
      <c r="Z149" s="36"/>
      <c r="AA149" s="34"/>
      <c r="AB149" s="33"/>
      <c r="AF149" s="125" t="s">
        <v>1165</v>
      </c>
      <c r="AG149" s="272">
        <f>AVERAGE(AG7:AG148)</f>
        <v>0.7877309217525873</v>
      </c>
      <c r="AH149" s="162"/>
      <c r="AI149" s="162"/>
      <c r="AJ149" s="162"/>
      <c r="AK149" s="125" t="s">
        <v>1165</v>
      </c>
      <c r="AL149" s="281">
        <f>AVERAGE(AL7:AL148)</f>
        <v>0.86556769961344582</v>
      </c>
      <c r="AM149" s="162"/>
      <c r="AN149" s="162"/>
      <c r="AO149" s="165"/>
      <c r="AP149" s="161" t="s">
        <v>1165</v>
      </c>
      <c r="AQ149" s="281">
        <f>AVERAGE(AQ7:AQ148)</f>
        <v>0.79815757392954534</v>
      </c>
      <c r="AR149" s="162"/>
      <c r="AS149" s="162"/>
      <c r="AT149" s="195"/>
      <c r="AU149" s="161" t="s">
        <v>1165</v>
      </c>
      <c r="AV149" s="281">
        <f>AVERAGE(AV7:AV148)</f>
        <v>0.85867292644067139</v>
      </c>
    </row>
    <row r="150" spans="1:48" ht="20.25" x14ac:dyDescent="0.3">
      <c r="A150" s="72"/>
      <c r="B150" s="72"/>
      <c r="C150" s="72"/>
      <c r="F150" s="72"/>
      <c r="G150" s="73"/>
      <c r="H150" s="73"/>
      <c r="I150" s="73"/>
      <c r="J150" s="73"/>
      <c r="K150" s="73"/>
      <c r="L150" s="19"/>
      <c r="M150" s="19"/>
      <c r="N150" s="19"/>
      <c r="O150" s="20"/>
      <c r="P150" s="33"/>
      <c r="Q150" s="20"/>
      <c r="R150" s="20"/>
      <c r="S150" s="34"/>
      <c r="T150" s="20"/>
      <c r="U150" s="20"/>
      <c r="V150" s="35"/>
      <c r="W150" s="35"/>
      <c r="X150" s="35"/>
      <c r="Y150" s="34"/>
      <c r="Z150" s="36"/>
      <c r="AA150" s="34"/>
      <c r="AB150" s="33"/>
      <c r="AF150" s="125" t="s">
        <v>1166</v>
      </c>
      <c r="AG150" s="272">
        <f>AG149</f>
        <v>0.7877309217525873</v>
      </c>
      <c r="AK150" s="125" t="s">
        <v>1166</v>
      </c>
      <c r="AL150" s="281">
        <f>AVERAGE(AL149,AG150)</f>
        <v>0.82664931068301661</v>
      </c>
      <c r="AM150" s="162"/>
      <c r="AN150" s="162"/>
      <c r="AO150" s="165"/>
      <c r="AP150" s="161" t="s">
        <v>1166</v>
      </c>
      <c r="AQ150" s="281">
        <f>AVERAGE(AQ149,AL149,AG149)</f>
        <v>0.81715206509852623</v>
      </c>
      <c r="AR150" s="162"/>
      <c r="AS150" s="162"/>
      <c r="AT150" s="195"/>
      <c r="AU150" s="161" t="s">
        <v>1166</v>
      </c>
      <c r="AV150" s="281">
        <f>AVERAGE(AV149,AQ149,AL149,AV149)</f>
        <v>0.8452677816060834</v>
      </c>
    </row>
    <row r="151" spans="1:48" x14ac:dyDescent="0.35">
      <c r="A151" s="273" t="s">
        <v>1167</v>
      </c>
      <c r="B151" s="26"/>
      <c r="C151" s="7"/>
      <c r="F151" s="7"/>
      <c r="O151" s="26"/>
      <c r="P151" s="274"/>
      <c r="Q151" s="7"/>
      <c r="R151" s="7"/>
      <c r="S151" s="7"/>
      <c r="T151" s="7"/>
      <c r="U151" s="26"/>
      <c r="V151" s="8"/>
      <c r="W151" s="8"/>
      <c r="X151" s="8"/>
      <c r="Y151" s="8"/>
      <c r="Z151" s="8"/>
      <c r="AA151" s="8"/>
      <c r="AB151" s="37"/>
      <c r="AM151" s="162"/>
      <c r="AN151" s="162"/>
      <c r="AO151" s="165"/>
      <c r="AP151" s="165"/>
      <c r="AQ151" s="163"/>
      <c r="AR151" s="162"/>
      <c r="AS151" s="162"/>
      <c r="AT151" s="195"/>
      <c r="AU151" s="195"/>
    </row>
    <row r="152" spans="1:48" ht="143.25" customHeight="1" x14ac:dyDescent="0.35">
      <c r="A152" s="275" t="s">
        <v>1168</v>
      </c>
      <c r="B152" s="275" t="s">
        <v>1169</v>
      </c>
      <c r="C152" s="276" t="s">
        <v>1170</v>
      </c>
      <c r="D152" s="276"/>
      <c r="F152" s="277" t="s">
        <v>1171</v>
      </c>
      <c r="G152" s="39" t="s">
        <v>1172</v>
      </c>
      <c r="N152" s="114"/>
      <c r="O152" s="26"/>
      <c r="P152" s="274"/>
      <c r="Q152" s="7"/>
      <c r="R152" s="7"/>
      <c r="S152" s="7"/>
      <c r="T152" s="7"/>
      <c r="U152" s="26"/>
      <c r="V152" s="8"/>
      <c r="W152" s="8"/>
      <c r="X152" s="8"/>
      <c r="Y152" s="8"/>
      <c r="Z152" s="8"/>
      <c r="AA152" s="8"/>
      <c r="AB152" s="37"/>
      <c r="AR152" s="114"/>
    </row>
    <row r="153" spans="1:48" ht="120" x14ac:dyDescent="0.35">
      <c r="A153" s="54">
        <v>1</v>
      </c>
      <c r="B153" s="181" t="s">
        <v>1173</v>
      </c>
      <c r="C153" s="278" t="s">
        <v>1174</v>
      </c>
      <c r="D153" s="278"/>
      <c r="F153" s="277" t="s">
        <v>1175</v>
      </c>
      <c r="G153" s="39" t="s">
        <v>1176</v>
      </c>
      <c r="O153" s="26"/>
      <c r="P153" s="274"/>
      <c r="Q153" s="8"/>
      <c r="R153" s="8"/>
      <c r="S153" s="8"/>
      <c r="T153" s="7"/>
      <c r="U153" s="8"/>
      <c r="V153" s="8"/>
      <c r="W153" s="8"/>
      <c r="X153" s="8"/>
      <c r="Y153" s="8"/>
      <c r="Z153" s="8"/>
      <c r="AA153" s="8"/>
      <c r="AB153" s="38"/>
      <c r="AR153" s="114"/>
    </row>
    <row r="154" spans="1:48" ht="268.5" customHeight="1" x14ac:dyDescent="0.35">
      <c r="A154" s="54">
        <v>2</v>
      </c>
      <c r="B154" s="181" t="s">
        <v>1177</v>
      </c>
      <c r="C154" s="278" t="s">
        <v>1178</v>
      </c>
      <c r="D154" s="278"/>
      <c r="F154" s="277" t="s">
        <v>1179</v>
      </c>
      <c r="G154" s="39" t="s">
        <v>1172</v>
      </c>
      <c r="O154" s="26"/>
      <c r="P154" s="274"/>
      <c r="Q154" s="8"/>
      <c r="R154" s="8"/>
      <c r="S154" s="8"/>
      <c r="T154" s="7"/>
      <c r="U154" s="8"/>
      <c r="V154" s="8"/>
      <c r="W154" s="8"/>
      <c r="X154" s="8"/>
      <c r="Y154" s="8"/>
      <c r="Z154" s="8"/>
      <c r="AA154" s="8"/>
      <c r="AB154" s="38"/>
      <c r="AR154" s="114"/>
    </row>
    <row r="155" spans="1:48" ht="179.25" customHeight="1" x14ac:dyDescent="0.35">
      <c r="A155" s="62">
        <v>3</v>
      </c>
      <c r="B155" s="62" t="s">
        <v>1180</v>
      </c>
      <c r="C155" s="278" t="s">
        <v>1181</v>
      </c>
      <c r="D155" s="278"/>
      <c r="F155" s="279" t="s">
        <v>1182</v>
      </c>
      <c r="G155" s="280" t="s">
        <v>1183</v>
      </c>
      <c r="AR155" s="114"/>
    </row>
    <row r="156" spans="1:48" ht="409.5" customHeight="1" x14ac:dyDescent="0.35">
      <c r="A156" s="282" t="s">
        <v>82</v>
      </c>
      <c r="B156" s="282" t="s">
        <v>1376</v>
      </c>
      <c r="C156" s="278" t="s">
        <v>1377</v>
      </c>
      <c r="D156" s="278"/>
    </row>
    <row r="157" spans="1:48" ht="95.25" customHeight="1" x14ac:dyDescent="0.35">
      <c r="A157" s="282"/>
      <c r="B157" s="282"/>
      <c r="C157" s="278"/>
      <c r="D157" s="278"/>
      <c r="E157" s="1"/>
      <c r="F157" s="1"/>
    </row>
  </sheetData>
  <protectedRanges>
    <protectedRange sqref="AE81:AF81" name="Rango1_19_1_1"/>
    <protectedRange sqref="AO81:AP81" name="Rango1_19_1_1_1"/>
    <protectedRange sqref="AU81" name="Rango1_19_1_1_1_1"/>
  </protectedRanges>
  <dataConsolidate/>
  <mergeCells count="191">
    <mergeCell ref="C156:D157"/>
    <mergeCell ref="B156:B157"/>
    <mergeCell ref="A156:A157"/>
    <mergeCell ref="AR4:AV5"/>
    <mergeCell ref="AM4:AQ5"/>
    <mergeCell ref="AC4:AG5"/>
    <mergeCell ref="AH4:AL5"/>
    <mergeCell ref="C155:D155"/>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I120:I122"/>
    <mergeCell ref="H68:H73"/>
    <mergeCell ref="F124:F128"/>
    <mergeCell ref="D51:D52"/>
    <mergeCell ref="I124:I128"/>
    <mergeCell ref="I68:I73"/>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E124:E128"/>
    <mergeCell ref="D5:D6"/>
    <mergeCell ref="A34:A64"/>
    <mergeCell ref="B34:B50"/>
    <mergeCell ref="C37:C50"/>
    <mergeCell ref="B51:B59"/>
    <mergeCell ref="C51:C54"/>
    <mergeCell ref="C55:C58"/>
    <mergeCell ref="B60:B64"/>
    <mergeCell ref="C34:C36"/>
    <mergeCell ref="C60:C62"/>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X5:AB5"/>
    <mergeCell ref="S5:S6"/>
    <mergeCell ref="D13:D14"/>
    <mergeCell ref="E13:E14"/>
    <mergeCell ref="F13:F14"/>
    <mergeCell ref="G13:G14"/>
    <mergeCell ref="H13:H14"/>
    <mergeCell ref="E15:E17"/>
    <mergeCell ref="F15:F17"/>
    <mergeCell ref="G15:G17"/>
    <mergeCell ref="H15:H17"/>
    <mergeCell ref="D34:D35"/>
    <mergeCell ref="E34:E35"/>
    <mergeCell ref="F34:F35"/>
    <mergeCell ref="G34:G35"/>
    <mergeCell ref="D19:D21"/>
    <mergeCell ref="E19:E21"/>
    <mergeCell ref="F19:F21"/>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H51:H52"/>
    <mergeCell ref="G51:G52"/>
    <mergeCell ref="F51:F52"/>
    <mergeCell ref="E51:E52"/>
    <mergeCell ref="J60:J62"/>
    <mergeCell ref="H74:H86"/>
    <mergeCell ref="H87:H117"/>
    <mergeCell ref="G68:G73"/>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H120:H122"/>
    <mergeCell ref="D124:D128"/>
    <mergeCell ref="J74:J86"/>
  </mergeCells>
  <phoneticPr fontId="12" type="noConversion"/>
  <hyperlinks>
    <hyperlink ref="AK10" r:id="rId1"/>
    <hyperlink ref="AK12" r:id="rId2"/>
    <hyperlink ref="AK24" r:id="rId3"/>
    <hyperlink ref="AU80" r:id="rId4"/>
  </hyperlinks>
  <printOptions horizontalCentered="1" verticalCentered="1"/>
  <pageMargins left="0.21" right="0.17" top="0.33" bottom="0.38" header="0.17" footer="0.17"/>
  <pageSetup paperSize="125" scale="38" fitToHeight="0" orientation="landscape" r:id="rId5"/>
  <headerFooter>
    <oddFooter>&amp;R&amp;P de &amp;N</oddFooter>
  </headerFooter>
  <rowBreaks count="5" manualBreakCount="5">
    <brk id="21" max="16383" man="1"/>
    <brk id="38" max="16383" man="1"/>
    <brk id="63" max="16383" man="1"/>
    <brk id="129" max="16383" man="1"/>
    <brk id="154" min="11" max="31"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LISBETH AGUIRRE CARRANZA</dc:creator>
  <cp:keywords/>
  <dc:description/>
  <cp:lastModifiedBy>LISBETH AGUIRRE CARRANZA</cp:lastModifiedBy>
  <cp:revision/>
  <dcterms:created xsi:type="dcterms:W3CDTF">2019-05-22T21:14:47Z</dcterms:created>
  <dcterms:modified xsi:type="dcterms:W3CDTF">2021-12-22T17:39:36Z</dcterms:modified>
  <cp:category/>
  <cp:contentStatus/>
</cp:coreProperties>
</file>