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1 Tr\"/>
    </mc:Choice>
  </mc:AlternateContent>
  <xr:revisionPtr revIDLastSave="0" documentId="13_ncr:1_{6F5D7F5A-8AC9-4B9A-B44E-86D3EBDE423A}" xr6:coauthVersionLast="46" xr6:coauthVersionMax="46" xr10:uidLastSave="{00000000-0000-0000-0000-000000000000}"/>
  <bookViews>
    <workbookView xWindow="-120" yWindow="-120" windowWidth="20730" windowHeight="11160" tabRatio="614" xr2:uid="{00000000-000D-0000-FFFF-FFFF00000000}"/>
  </bookViews>
  <sheets>
    <sheet name="Auditorias internas realizadas " sheetId="9" r:id="rId1"/>
    <sheet name="ponderacion" sheetId="13" r:id="rId2"/>
    <sheet name="Informes de seguimiento y evalu" sheetId="12" r:id="rId3"/>
  </sheets>
  <externalReferences>
    <externalReference r:id="rId4"/>
  </externalReferences>
  <definedNames>
    <definedName name="_xlnm.Print_Area" localSheetId="0">'Auditorias internas realizadas '!$B$2:$R$57</definedName>
    <definedName name="_xlnm.Print_Area" localSheetId="2">'Informes de seguimiento y evalu'!$B$2:$R$49</definedName>
    <definedName name="Fuente_indicador" localSheetId="2">'Informes de seguimiento y evalu'!$M$96:$M$102</definedName>
    <definedName name="Fuente_indicador">'Auditorias internas realizadas '!$M$104:$M$110</definedName>
    <definedName name="GESTIÓN_ADMINISTRATIVA_Y_FINANCIERA" localSheetId="2">#REF!</definedName>
    <definedName name="GESTIÓN_ADMINISTRATIVA_Y_FINANCIERA">#REF!</definedName>
    <definedName name="GESTIÓN_CONTRACTUAL" localSheetId="2">#REF!</definedName>
    <definedName name="GESTIÓN_CONTRACTUAL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2">#REF!</definedName>
    <definedName name="GESTIÓN_DE_LA_INFRAESTRUCTURA">#REF!</definedName>
    <definedName name="GESTIÓN_DE_RECURSOS" localSheetId="2">#REF!</definedName>
    <definedName name="GESTIÓN_DE_RECURSOS">#REF!</definedName>
    <definedName name="GESTIÓN_DE_SUMINISTRO_DE_BIENES_Y_SERVICIOS" localSheetId="2">#REF!</definedName>
    <definedName name="GESTIÓN_DE_SUMINISTRO_DE_BIENES_Y_SERVICIOS">#REF!</definedName>
    <definedName name="GESTIÓN_JURÍDICA" localSheetId="2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2">'Informes de seguimiento y evalu'!$I$96:$I$101</definedName>
    <definedName name="Periodicidad">'Auditorias internas realizadas '!$I$104:$I$109</definedName>
    <definedName name="PLANEACIÓN_ESTRATÉGICA_Y_GESTIÓN_ORGANIZACIONAL" localSheetId="2">#REF!</definedName>
    <definedName name="PLANEACIÓN_ESTRATÉGICA_Y_GESTIÓN_ORGANIZACIONAL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2">'Informes de seguimiento y evalu'!$H$96:$H$98</definedName>
  </definedNames>
  <calcPr calcId="191029"/>
</workbook>
</file>

<file path=xl/calcChain.xml><?xml version="1.0" encoding="utf-8"?>
<calcChain xmlns="http://schemas.openxmlformats.org/spreadsheetml/2006/main">
  <c r="D26" i="9" l="1"/>
  <c r="D17" i="13"/>
  <c r="C17" i="13"/>
  <c r="B17" i="13"/>
  <c r="E17" i="13" s="1"/>
  <c r="D16" i="13"/>
  <c r="C16" i="13"/>
  <c r="B16" i="13"/>
  <c r="E16" i="13" s="1"/>
  <c r="E15" i="13"/>
  <c r="D15" i="13"/>
  <c r="C15" i="13"/>
  <c r="B15" i="13"/>
  <c r="D14" i="13"/>
  <c r="C14" i="13"/>
  <c r="B14" i="13"/>
  <c r="E14" i="13" s="1"/>
  <c r="E13" i="13"/>
  <c r="D13" i="13"/>
  <c r="C13" i="13"/>
  <c r="B13" i="13"/>
  <c r="D12" i="13"/>
  <c r="C12" i="13"/>
  <c r="B12" i="13"/>
  <c r="E12" i="13" s="1"/>
  <c r="E11" i="13"/>
  <c r="D11" i="13"/>
  <c r="C11" i="13"/>
  <c r="B11" i="13"/>
  <c r="D10" i="13"/>
  <c r="C10" i="13"/>
  <c r="B10" i="13"/>
  <c r="E10" i="13" s="1"/>
  <c r="E9" i="13"/>
  <c r="D9" i="13"/>
  <c r="C9" i="13"/>
  <c r="B9" i="13"/>
  <c r="D8" i="13"/>
  <c r="C8" i="13"/>
  <c r="B8" i="13"/>
  <c r="E8" i="13" s="1"/>
  <c r="E7" i="13"/>
  <c r="D7" i="13"/>
  <c r="C7" i="13"/>
  <c r="B7" i="13"/>
  <c r="D6" i="13"/>
  <c r="C6" i="13"/>
  <c r="B6" i="13"/>
  <c r="E6" i="13" s="1"/>
  <c r="E5" i="13"/>
  <c r="D5" i="13"/>
  <c r="C5" i="13"/>
  <c r="B5" i="13"/>
  <c r="D4" i="13"/>
  <c r="C4" i="13"/>
  <c r="B4" i="13"/>
  <c r="E4" i="13" s="1"/>
  <c r="F4" i="13" s="1"/>
  <c r="E2" i="13"/>
  <c r="G4" i="13" l="1"/>
  <c r="F5" i="13"/>
  <c r="G5" i="13" l="1"/>
  <c r="F6" i="13"/>
  <c r="F7" i="13" l="1"/>
  <c r="G6" i="13"/>
  <c r="G7" i="13" l="1"/>
  <c r="F8" i="13"/>
  <c r="G8" i="13" l="1"/>
  <c r="F9" i="13"/>
  <c r="G9" i="13" l="1"/>
  <c r="F10" i="13"/>
  <c r="F11" i="13" l="1"/>
  <c r="G10" i="13"/>
  <c r="G11" i="13" l="1"/>
  <c r="F12" i="13"/>
  <c r="F13" i="13" l="1"/>
  <c r="G12" i="13"/>
  <c r="G13" i="13" l="1"/>
  <c r="F14" i="13"/>
  <c r="F15" i="13" l="1"/>
  <c r="G14" i="13"/>
  <c r="G15" i="13" l="1"/>
  <c r="F16" i="13"/>
  <c r="F17" i="13" l="1"/>
  <c r="G17" i="13" s="1"/>
  <c r="G16" i="13"/>
  <c r="M28" i="12" l="1"/>
  <c r="J28" i="12"/>
  <c r="G28" i="12"/>
  <c r="D28" i="12"/>
  <c r="P25" i="12"/>
  <c r="P28" i="12" l="1"/>
  <c r="M28" i="9"/>
  <c r="J28" i="9"/>
  <c r="G28" i="9"/>
  <c r="D28" i="9"/>
</calcChain>
</file>

<file path=xl/sharedStrings.xml><?xml version="1.0" encoding="utf-8"?>
<sst xmlns="http://schemas.openxmlformats.org/spreadsheetml/2006/main" count="232" uniqueCount="126">
  <si>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</si>
  <si>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</si>
  <si>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</si>
  <si>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</si>
  <si>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</si>
  <si>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</si>
  <si>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</si>
  <si>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</si>
  <si>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</si>
  <si>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</si>
  <si>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</si>
  <si>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</si>
  <si>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</si>
  <si>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</si>
  <si>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</si>
  <si>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</si>
  <si>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</si>
  <si>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</si>
  <si>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</si>
  <si>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</si>
  <si>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</si>
  <si>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</si>
  <si>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</si>
  <si>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</si>
  <si>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</si>
  <si>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</si>
  <si>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</si>
  <si>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</si>
  <si>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</si>
  <si>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</si>
  <si>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</si>
  <si>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</si>
  <si>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</si>
  <si>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</si>
  <si>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</si>
  <si>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</si>
  <si>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</si>
  <si>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</si>
  <si>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</si>
  <si>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</si>
  <si>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</si>
  <si>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</si>
  <si>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</si>
  <si>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</si>
  <si>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</si>
  <si>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</si>
  <si>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</si>
  <si>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</si>
  <si>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</si>
  <si>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</si>
  <si>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</si>
  <si>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</si>
  <si>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</si>
  <si>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</si>
  <si>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</si>
  <si>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</si>
  <si>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</si>
  <si>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</si>
  <si>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</si>
  <si>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</si>
  <si>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</si>
  <si>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</si>
  <si>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</si>
  <si>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</si>
  <si>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</si>
  <si>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</si>
  <si>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</si>
  <si>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</si>
  <si>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</si>
  <si>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</si>
  <si>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</si>
  <si>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</si>
  <si>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</si>
  <si>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</si>
  <si>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</si>
  <si>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</si>
  <si>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</si>
  <si>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</si>
  <si>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</si>
  <si>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</si>
  <si>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</si>
  <si>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</si>
  <si>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</si>
  <si>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</si>
  <si>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</si>
  <si>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</si>
  <si>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</si>
  <si>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</si>
  <si>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</si>
  <si>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</si>
  <si>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</si>
  <si>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</si>
  <si>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</si>
  <si>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</si>
  <si>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</si>
  <si>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</si>
  <si>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</si>
  <si>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</si>
  <si>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</si>
  <si>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</si>
  <si>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</si>
  <si>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</si>
  <si>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</si>
  <si>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</si>
  <si>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</si>
  <si>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</si>
  <si>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</si>
  <si>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</si>
  <si>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</si>
  <si>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</si>
  <si>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</si>
  <si>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Sistemas y seguridad de la Información  </t>
  </si>
  <si>
    <t>Elección de servidores Públicos Distritales</t>
  </si>
  <si>
    <t xml:space="preserve"> Anales Publicaciones y relatoría  </t>
  </si>
  <si>
    <t xml:space="preserve"> Gestión Documental </t>
  </si>
  <si>
    <t xml:space="preserve">Atención del Ciudadano  </t>
  </si>
  <si>
    <t xml:space="preserve">Comunicaciones e información  </t>
  </si>
  <si>
    <t>Mejora Continua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</si>
  <si>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</si>
  <si>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</si>
  <si>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>Control Político</t>
  </si>
  <si>
    <t>Direccionamiento Estratégico</t>
  </si>
  <si>
    <t xml:space="preserve">Mide  el avance en la ejecución de los informes de seguimiento y evaluación realizados
</t>
  </si>
  <si>
    <t>Indicador revisado y/o actualizado y aprobado por el lider del proceso 30/03/2020</t>
  </si>
  <si>
    <t>A la fecha el proceso de evaluación independiente ha realizado la planeación de las auditorias de los procesos de Anales Publicaciones y relatoría y Gestión de recursos físicos, y ejecuta  la auditoría de Anales Publicaciones y relatoría.</t>
  </si>
  <si>
    <t>A la fecha la Oficina de control Interno realizo los siguientes informes:
•	Informe de Seguimiento a la Audiencia de Rendición de Cuentas de la Corporación
•	Informe de Seguimiento cuatrimestral al Plan Anticorrupción y Atención al Ciudadano. 
•	Rendición de  cuenta anual de la Corporación a la Contraloría. 
•	Seguimiento al plan de mejoramiento institucional a la Contraloría. 
•	Informe de Control Interno Contable
•	Informe de Seguimiento a las PQRS
•	Informe de Derechos de Autor
•	 Informe de Evaluación por Dependencias Vigencia 2020 
•	Informe de Seguimiento del Plan de Acción Anual vigencia 2020
•	Formulario Único Reporte de Avances de la Gestión- FURAG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</si>
</sst>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2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33" fillId="0" borderId="29" xfId="0" applyFont="1" applyBorder="1" applyAlignment="1">
      <alignment vertical="center"/>
    </xf>
    <xf numFmtId="0" fontId="4" fillId="0" borderId="0" xfId="0" applyFont="1"/>
    <xf numFmtId="14" fontId="4" fillId="0" borderId="45" xfId="0" applyNumberFormat="1" applyFont="1" applyBorder="1" applyAlignment="1" applyProtection="1">
      <alignment horizontal="justify" vertical="center" wrapText="1"/>
      <protection locked="0"/>
    </xf>
    <xf numFmtId="9" fontId="32" fillId="0" borderId="1" xfId="0" applyNumberFormat="1" applyFont="1" applyBorder="1" applyAlignment="1">
      <alignment horizontal="center"/>
    </xf>
    <xf numFmtId="0" fontId="33" fillId="30" borderId="62" xfId="0" applyFont="1" applyFill="1" applyBorder="1" applyAlignment="1">
      <alignment vertical="center"/>
    </xf>
    <xf numFmtId="0" fontId="33" fillId="30" borderId="29" xfId="0" applyFont="1" applyFill="1" applyBorder="1" applyAlignment="1">
      <alignment vertical="center"/>
    </xf>
    <xf numFmtId="10" fontId="31" fillId="0" borderId="1" xfId="1" applyNumberFormat="1" applyFont="1" applyFill="1" applyBorder="1" applyAlignment="1">
      <alignment horizontal="center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53" xfId="0" applyFont="1" applyBorder="1" applyAlignment="1" applyProtection="1">
      <alignment horizontal="justify" vertical="center" wrapText="1"/>
      <protection locked="0"/>
    </xf>
    <xf numFmtId="0" fontId="4" fillId="0" borderId="56" xfId="0" applyFont="1" applyBorder="1" applyAlignment="1" applyProtection="1">
      <alignment horizontal="justify" vertical="center" wrapText="1"/>
      <protection locked="0"/>
    </xf>
    <xf numFmtId="0" fontId="4" fillId="0" borderId="57" xfId="0" applyFont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8.7500000000000008E-2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B/Boris%20Jose%20R_G/2020/2.%20Indicadores/reporte%20Indicadores/Reportes/3%20trimestre/2.Reporte.IndicadorOCI.3T20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INDICADOR147"/>
      <sheetName val="ponderacion"/>
      <sheetName val="HOJA INDICADOR148"/>
    </sheetNames>
    <sheetDataSet>
      <sheetData sheetId="0"/>
      <sheetData sheetId="1">
        <row r="3">
          <cell r="B3" t="str">
            <v>Planeación</v>
          </cell>
          <cell r="C3" t="str">
            <v>Ejecución</v>
          </cell>
          <cell r="D3" t="str">
            <v>Evaluación</v>
          </cell>
        </row>
        <row r="4">
          <cell r="A4" t="str">
            <v xml:space="preserve">Gestión de recursos físicos </v>
          </cell>
          <cell r="B4">
            <v>0.5</v>
          </cell>
          <cell r="C4">
            <v>0.45</v>
          </cell>
          <cell r="D4">
            <v>0.05</v>
          </cell>
        </row>
        <row r="5">
          <cell r="A5" t="str">
            <v xml:space="preserve">Sistemas y seguridad de la Información  </v>
          </cell>
          <cell r="B5">
            <v>0.5</v>
          </cell>
          <cell r="C5">
            <v>0.45</v>
          </cell>
          <cell r="D5">
            <v>0.05</v>
          </cell>
        </row>
        <row r="6">
          <cell r="A6" t="str">
            <v>Talento Humano</v>
          </cell>
          <cell r="B6">
            <v>0.5</v>
          </cell>
          <cell r="C6">
            <v>0.45</v>
          </cell>
          <cell r="D6">
            <v>0.05</v>
          </cell>
        </row>
        <row r="7">
          <cell r="A7" t="str">
            <v>Gestión Normativa</v>
          </cell>
          <cell r="B7">
            <v>0.5</v>
          </cell>
          <cell r="C7">
            <v>0.45</v>
          </cell>
          <cell r="D7">
            <v>0.05</v>
          </cell>
        </row>
        <row r="8">
          <cell r="A8" t="str">
            <v>Control Político</v>
          </cell>
          <cell r="B8">
            <v>0.5</v>
          </cell>
          <cell r="C8">
            <v>0.45</v>
          </cell>
          <cell r="D8">
            <v>0.05</v>
          </cell>
        </row>
        <row r="9">
          <cell r="A9" t="str">
            <v>Elección de servidores Públicos Distritales</v>
          </cell>
          <cell r="B9">
            <v>0.5</v>
          </cell>
          <cell r="C9">
            <v>0.45</v>
          </cell>
          <cell r="D9">
            <v>0.05</v>
          </cell>
        </row>
        <row r="10">
          <cell r="A10" t="str">
            <v xml:space="preserve"> Anales Publicaciones y relatoría  </v>
          </cell>
          <cell r="B10">
            <v>0.5</v>
          </cell>
          <cell r="C10">
            <v>0.45</v>
          </cell>
          <cell r="D10">
            <v>0.05</v>
          </cell>
        </row>
        <row r="11">
          <cell r="A11" t="str">
            <v xml:space="preserve"> Gestión Documental </v>
          </cell>
          <cell r="B11">
            <v>0.5</v>
          </cell>
          <cell r="C11">
            <v>0.45</v>
          </cell>
          <cell r="D11">
            <v>0.05</v>
          </cell>
        </row>
        <row r="12">
          <cell r="A12" t="str">
            <v>Gestión Financiera</v>
          </cell>
          <cell r="B12">
            <v>0.5</v>
          </cell>
          <cell r="C12">
            <v>0.45</v>
          </cell>
          <cell r="D12">
            <v>0</v>
          </cell>
        </row>
        <row r="13">
          <cell r="A13" t="str">
            <v>Gestión Jurídica</v>
          </cell>
          <cell r="B13">
            <v>0.5</v>
          </cell>
          <cell r="C13">
            <v>0.45</v>
          </cell>
          <cell r="D13">
            <v>0</v>
          </cell>
        </row>
        <row r="14">
          <cell r="A14" t="str">
            <v xml:space="preserve">Atención del Ciudadano  </v>
          </cell>
          <cell r="B14">
            <v>0.5</v>
          </cell>
          <cell r="C14">
            <v>0.45</v>
          </cell>
          <cell r="D14">
            <v>0</v>
          </cell>
        </row>
        <row r="15">
          <cell r="A15" t="str">
            <v xml:space="preserve">Comunicaciones e información  </v>
          </cell>
          <cell r="B15">
            <v>0.5</v>
          </cell>
          <cell r="C15">
            <v>0.45</v>
          </cell>
          <cell r="D15">
            <v>0</v>
          </cell>
        </row>
        <row r="16">
          <cell r="A16" t="str">
            <v>Direccionamiento Estratégico</v>
          </cell>
          <cell r="B16">
            <v>0.5</v>
          </cell>
          <cell r="C16">
            <v>0.45</v>
          </cell>
          <cell r="D16">
            <v>0.05</v>
          </cell>
        </row>
        <row r="17">
          <cell r="A17" t="str">
            <v>Mejora Continua</v>
          </cell>
          <cell r="B17">
            <v>0.5</v>
          </cell>
          <cell r="C17">
            <v>0.45</v>
          </cell>
          <cell r="D17">
            <v>0.05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70" zoomScaleNormal="70" zoomScaleSheetLayoutView="90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89"/>
      <c r="C2" s="190"/>
      <c r="D2" s="191"/>
      <c r="E2" s="156" t="s">
        <v>71</v>
      </c>
      <c r="F2" s="157"/>
      <c r="G2" s="157"/>
      <c r="H2" s="157"/>
      <c r="I2" s="157"/>
      <c r="J2" s="157"/>
      <c r="K2" s="157"/>
      <c r="L2" s="157"/>
      <c r="M2" s="157"/>
      <c r="N2" s="158"/>
      <c r="O2" s="173" t="s">
        <v>91</v>
      </c>
      <c r="P2" s="173"/>
      <c r="Q2" s="173"/>
      <c r="R2" s="173"/>
    </row>
    <row r="3" spans="2:18" ht="24.75" customHeight="1" x14ac:dyDescent="0.2">
      <c r="B3" s="192"/>
      <c r="C3" s="193"/>
      <c r="D3" s="194"/>
      <c r="E3" s="159"/>
      <c r="F3" s="160"/>
      <c r="G3" s="160"/>
      <c r="H3" s="160"/>
      <c r="I3" s="160"/>
      <c r="J3" s="160"/>
      <c r="K3" s="160"/>
      <c r="L3" s="160"/>
      <c r="M3" s="160"/>
      <c r="N3" s="161"/>
      <c r="O3" s="173" t="s">
        <v>92</v>
      </c>
      <c r="P3" s="173"/>
      <c r="Q3" s="173"/>
      <c r="R3" s="173"/>
    </row>
    <row r="4" spans="2:18" ht="24.75" customHeight="1" thickBot="1" x14ac:dyDescent="0.25">
      <c r="B4" s="192"/>
      <c r="C4" s="193"/>
      <c r="D4" s="194"/>
      <c r="E4" s="162"/>
      <c r="F4" s="163"/>
      <c r="G4" s="163"/>
      <c r="H4" s="163"/>
      <c r="I4" s="163"/>
      <c r="J4" s="163"/>
      <c r="K4" s="163"/>
      <c r="L4" s="163"/>
      <c r="M4" s="163"/>
      <c r="N4" s="164"/>
      <c r="O4" s="173" t="s">
        <v>93</v>
      </c>
      <c r="P4" s="173"/>
      <c r="Q4" s="173"/>
      <c r="R4" s="173"/>
    </row>
    <row r="5" spans="2:18" ht="13.5" thickBot="1" x14ac:dyDescent="0.25">
      <c r="B5" s="93" t="s">
        <v>123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5"/>
      <c r="Q5" s="95"/>
      <c r="R5" s="96"/>
    </row>
    <row r="6" spans="2:18" ht="15" customHeight="1" thickBot="1" x14ac:dyDescent="0.25">
      <c r="B6" s="153" t="s">
        <v>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8" ht="13.5" thickBot="1" x14ac:dyDescent="0.25">
      <c r="B7" s="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6"/>
    </row>
    <row r="8" spans="2:18" ht="23.25" customHeight="1" thickBot="1" x14ac:dyDescent="0.25">
      <c r="B8" s="5"/>
      <c r="C8" s="7" t="s">
        <v>63</v>
      </c>
      <c r="D8" s="195" t="s">
        <v>58</v>
      </c>
      <c r="E8" s="196"/>
      <c r="F8" s="196"/>
      <c r="G8" s="196"/>
      <c r="H8" s="196"/>
      <c r="I8" s="197"/>
      <c r="J8" s="174" t="s">
        <v>59</v>
      </c>
      <c r="K8" s="175"/>
      <c r="L8" s="89" t="s">
        <v>99</v>
      </c>
      <c r="M8" s="90"/>
      <c r="N8" s="90"/>
      <c r="O8" s="90"/>
      <c r="P8" s="90"/>
      <c r="Q8" s="91"/>
      <c r="R8" s="6"/>
    </row>
    <row r="9" spans="2:18" ht="23.25" customHeight="1" thickBot="1" x14ac:dyDescent="0.25">
      <c r="B9" s="5"/>
      <c r="C9" s="7" t="s">
        <v>62</v>
      </c>
      <c r="D9" s="186" t="s">
        <v>86</v>
      </c>
      <c r="E9" s="187"/>
      <c r="F9" s="187"/>
      <c r="G9" s="187"/>
      <c r="H9" s="187"/>
      <c r="I9" s="188"/>
      <c r="J9" s="176" t="s">
        <v>60</v>
      </c>
      <c r="K9" s="177"/>
      <c r="L9" s="180" t="s">
        <v>119</v>
      </c>
      <c r="M9" s="181"/>
      <c r="N9" s="181"/>
      <c r="O9" s="181"/>
      <c r="P9" s="181"/>
      <c r="Q9" s="182"/>
      <c r="R9" s="6"/>
    </row>
    <row r="10" spans="2:18" ht="29.25" customHeight="1" thickBot="1" x14ac:dyDescent="0.25">
      <c r="B10" s="5"/>
      <c r="C10" s="7" t="s">
        <v>61</v>
      </c>
      <c r="D10" s="186" t="s">
        <v>85</v>
      </c>
      <c r="E10" s="187"/>
      <c r="F10" s="187"/>
      <c r="G10" s="187"/>
      <c r="H10" s="187"/>
      <c r="I10" s="188"/>
      <c r="J10" s="178"/>
      <c r="K10" s="179"/>
      <c r="L10" s="183"/>
      <c r="M10" s="184"/>
      <c r="N10" s="184"/>
      <c r="O10" s="184"/>
      <c r="P10" s="184"/>
      <c r="Q10" s="18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2" t="s">
        <v>14</v>
      </c>
      <c r="D12" s="141"/>
      <c r="E12" s="122" t="s">
        <v>64</v>
      </c>
      <c r="F12" s="123"/>
      <c r="G12" s="130" t="s">
        <v>1</v>
      </c>
      <c r="H12" s="131"/>
      <c r="I12" s="122" t="s">
        <v>3</v>
      </c>
      <c r="J12" s="123"/>
      <c r="K12" s="99" t="s">
        <v>6</v>
      </c>
      <c r="L12" s="100"/>
      <c r="M12" s="105" t="s">
        <v>2</v>
      </c>
      <c r="N12" s="165"/>
      <c r="O12" s="166"/>
      <c r="P12" s="169" t="s">
        <v>73</v>
      </c>
      <c r="Q12" s="170"/>
      <c r="R12" s="6"/>
    </row>
    <row r="13" spans="2:18" ht="15" customHeight="1" x14ac:dyDescent="0.2">
      <c r="B13" s="5"/>
      <c r="C13" s="114" t="s">
        <v>98</v>
      </c>
      <c r="D13" s="142"/>
      <c r="E13" s="144">
        <v>1</v>
      </c>
      <c r="F13" s="145"/>
      <c r="G13" s="110" t="s">
        <v>87</v>
      </c>
      <c r="H13" s="111"/>
      <c r="I13" s="114" t="s">
        <v>4</v>
      </c>
      <c r="J13" s="115"/>
      <c r="K13" s="101" t="s">
        <v>8</v>
      </c>
      <c r="L13" s="102"/>
      <c r="M13" s="114" t="s">
        <v>102</v>
      </c>
      <c r="N13" s="142"/>
      <c r="O13" s="167"/>
      <c r="P13" s="171" t="s">
        <v>78</v>
      </c>
      <c r="Q13" s="115"/>
      <c r="R13" s="6"/>
    </row>
    <row r="14" spans="2:18" ht="15.75" customHeight="1" thickBot="1" x14ac:dyDescent="0.25">
      <c r="B14" s="5"/>
      <c r="C14" s="116"/>
      <c r="D14" s="143"/>
      <c r="E14" s="146"/>
      <c r="F14" s="147"/>
      <c r="G14" s="112"/>
      <c r="H14" s="113"/>
      <c r="I14" s="116"/>
      <c r="J14" s="117"/>
      <c r="K14" s="103"/>
      <c r="L14" s="104"/>
      <c r="M14" s="116"/>
      <c r="N14" s="143"/>
      <c r="O14" s="168"/>
      <c r="P14" s="172"/>
      <c r="Q14" s="11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5" t="s">
        <v>11</v>
      </c>
      <c r="D16" s="118" t="s">
        <v>27</v>
      </c>
      <c r="E16" s="119"/>
      <c r="F16" s="126" t="s">
        <v>88</v>
      </c>
      <c r="G16" s="12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6"/>
      <c r="D17" s="120" t="s">
        <v>28</v>
      </c>
      <c r="E17" s="121"/>
      <c r="F17" s="128" t="s">
        <v>90</v>
      </c>
      <c r="G17" s="12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7"/>
      <c r="D18" s="124" t="s">
        <v>29</v>
      </c>
      <c r="E18" s="125"/>
      <c r="F18" s="108" t="s">
        <v>89</v>
      </c>
      <c r="G18" s="10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2" t="s">
        <v>24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7" t="s">
        <v>12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66"/>
      <c r="R23" s="6"/>
    </row>
    <row r="24" spans="2:20" ht="27" customHeight="1" thickBot="1" x14ac:dyDescent="0.25">
      <c r="B24" s="5"/>
      <c r="C24" s="13" t="s">
        <v>16</v>
      </c>
      <c r="D24" s="211" t="s">
        <v>94</v>
      </c>
      <c r="E24" s="212"/>
      <c r="F24" s="213"/>
      <c r="G24" s="211" t="s">
        <v>95</v>
      </c>
      <c r="H24" s="212"/>
      <c r="I24" s="213"/>
      <c r="J24" s="211" t="s">
        <v>96</v>
      </c>
      <c r="K24" s="212"/>
      <c r="L24" s="213"/>
      <c r="M24" s="211" t="s">
        <v>97</v>
      </c>
      <c r="N24" s="212"/>
      <c r="O24" s="213"/>
      <c r="P24" s="65" t="s">
        <v>13</v>
      </c>
      <c r="Q24" s="66"/>
      <c r="R24" s="6"/>
    </row>
    <row r="25" spans="2:20" ht="14.45" customHeight="1" x14ac:dyDescent="0.2">
      <c r="B25" s="5"/>
      <c r="C25" s="14" t="s">
        <v>17</v>
      </c>
      <c r="D25" s="83">
        <v>0</v>
      </c>
      <c r="E25" s="84"/>
      <c r="F25" s="85"/>
      <c r="G25" s="204">
        <v>0.28570000000000001</v>
      </c>
      <c r="H25" s="205"/>
      <c r="I25" s="206"/>
      <c r="J25" s="204">
        <v>0.57140000000000002</v>
      </c>
      <c r="K25" s="205"/>
      <c r="L25" s="206"/>
      <c r="M25" s="83">
        <v>1</v>
      </c>
      <c r="N25" s="84"/>
      <c r="O25" s="85"/>
      <c r="P25" s="74"/>
      <c r="Q25" s="75"/>
      <c r="R25" s="6"/>
    </row>
    <row r="26" spans="2:20" ht="14.45" customHeight="1" x14ac:dyDescent="0.2">
      <c r="B26" s="5"/>
      <c r="C26" s="15" t="s">
        <v>15</v>
      </c>
      <c r="D26" s="128">
        <f>(2*50%)+(0.5*45%)</f>
        <v>1.2250000000000001</v>
      </c>
      <c r="E26" s="207"/>
      <c r="F26" s="129"/>
      <c r="G26" s="128"/>
      <c r="H26" s="207"/>
      <c r="I26" s="129"/>
      <c r="J26" s="128"/>
      <c r="K26" s="207"/>
      <c r="L26" s="129"/>
      <c r="M26" s="86"/>
      <c r="N26" s="87"/>
      <c r="O26" s="88"/>
      <c r="P26" s="72"/>
      <c r="Q26" s="73"/>
      <c r="R26" s="6"/>
    </row>
    <row r="27" spans="2:20" ht="15" customHeight="1" thickBot="1" x14ac:dyDescent="0.25">
      <c r="B27" s="5"/>
      <c r="C27" s="16" t="s">
        <v>37</v>
      </c>
      <c r="D27" s="198">
        <v>14</v>
      </c>
      <c r="E27" s="199"/>
      <c r="F27" s="200"/>
      <c r="G27" s="108"/>
      <c r="H27" s="208"/>
      <c r="I27" s="109"/>
      <c r="J27" s="108"/>
      <c r="K27" s="208"/>
      <c r="L27" s="109"/>
      <c r="M27" s="198"/>
      <c r="N27" s="199"/>
      <c r="O27" s="200"/>
      <c r="P27" s="72"/>
      <c r="Q27" s="73"/>
      <c r="R27" s="6"/>
    </row>
    <row r="28" spans="2:20" ht="15" customHeight="1" thickBot="1" x14ac:dyDescent="0.25">
      <c r="B28" s="5"/>
      <c r="C28" s="17" t="s">
        <v>30</v>
      </c>
      <c r="D28" s="201">
        <f>+D26/D27</f>
        <v>8.7500000000000008E-2</v>
      </c>
      <c r="E28" s="202"/>
      <c r="F28" s="203"/>
      <c r="G28" s="209" t="e">
        <f>+G26/G27</f>
        <v>#DIV/0!</v>
      </c>
      <c r="H28" s="210"/>
      <c r="I28" s="77"/>
      <c r="J28" s="209" t="e">
        <f>+J26/J27</f>
        <v>#DIV/0!</v>
      </c>
      <c r="K28" s="210"/>
      <c r="L28" s="77"/>
      <c r="M28" s="209" t="e">
        <f>+M26/M27</f>
        <v>#DIV/0!</v>
      </c>
      <c r="N28" s="210"/>
      <c r="O28" s="77"/>
      <c r="P28" s="76"/>
      <c r="Q28" s="7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1"/>
      <c r="J31" s="71"/>
      <c r="K31" s="71"/>
      <c r="L31" s="71"/>
      <c r="M31" s="71"/>
      <c r="N31" s="71"/>
      <c r="O31" s="71"/>
      <c r="P31" s="71"/>
      <c r="Q31" s="7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1" t="s">
        <v>22</v>
      </c>
      <c r="D42" s="152"/>
      <c r="E42" s="152"/>
      <c r="F42" s="152"/>
      <c r="G42" s="152"/>
      <c r="H42" s="152"/>
      <c r="I42" s="152"/>
      <c r="J42" s="152"/>
      <c r="K42" s="153" t="s">
        <v>81</v>
      </c>
      <c r="L42" s="154"/>
      <c r="M42" s="154"/>
      <c r="N42" s="154"/>
      <c r="O42" s="154"/>
      <c r="P42" s="154"/>
      <c r="Q42" s="155"/>
      <c r="R42" s="6"/>
    </row>
    <row r="43" spans="2:18" ht="28.5" customHeight="1" thickBot="1" x14ac:dyDescent="0.25">
      <c r="B43" s="5"/>
      <c r="C43" s="38"/>
      <c r="D43" s="39" t="s">
        <v>83</v>
      </c>
      <c r="E43" s="78" t="s">
        <v>84</v>
      </c>
      <c r="F43" s="78"/>
      <c r="G43" s="78"/>
      <c r="H43" s="78"/>
      <c r="I43" s="78"/>
      <c r="J43" s="79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238">
        <v>44286</v>
      </c>
      <c r="E44" s="239" t="s">
        <v>124</v>
      </c>
      <c r="F44" s="240"/>
      <c r="G44" s="240"/>
      <c r="H44" s="240"/>
      <c r="I44" s="240"/>
      <c r="J44" s="241"/>
      <c r="K44" s="67"/>
      <c r="L44" s="67"/>
      <c r="M44" s="67"/>
      <c r="N44" s="67"/>
      <c r="O44" s="67"/>
      <c r="P44" s="67"/>
      <c r="Q44" s="68"/>
      <c r="R44" s="6"/>
    </row>
    <row r="45" spans="2:18" ht="54" customHeight="1" thickBot="1" x14ac:dyDescent="0.25">
      <c r="B45" s="5"/>
      <c r="C45" s="20" t="s">
        <v>19</v>
      </c>
      <c r="D45" s="60"/>
      <c r="E45" s="80"/>
      <c r="F45" s="81"/>
      <c r="G45" s="81"/>
      <c r="H45" s="81"/>
      <c r="I45" s="81"/>
      <c r="J45" s="82"/>
      <c r="K45" s="67"/>
      <c r="L45" s="67"/>
      <c r="M45" s="67"/>
      <c r="N45" s="67"/>
      <c r="O45" s="67"/>
      <c r="P45" s="67"/>
      <c r="Q45" s="68"/>
      <c r="R45" s="6"/>
    </row>
    <row r="46" spans="2:18" ht="98.25" customHeight="1" thickBot="1" x14ac:dyDescent="0.25">
      <c r="B46" s="5"/>
      <c r="C46" s="21" t="s">
        <v>72</v>
      </c>
      <c r="D46" s="60"/>
      <c r="E46" s="80"/>
      <c r="F46" s="81"/>
      <c r="G46" s="81"/>
      <c r="H46" s="81"/>
      <c r="I46" s="81"/>
      <c r="J46" s="82"/>
      <c r="K46" s="69"/>
      <c r="L46" s="69"/>
      <c r="M46" s="69"/>
      <c r="N46" s="69"/>
      <c r="O46" s="69"/>
      <c r="P46" s="69"/>
      <c r="Q46" s="70"/>
      <c r="R46" s="6"/>
    </row>
    <row r="47" spans="2:18" ht="92.25" customHeight="1" thickBot="1" x14ac:dyDescent="0.25">
      <c r="B47" s="5"/>
      <c r="C47" s="20" t="s">
        <v>20</v>
      </c>
      <c r="D47" s="60"/>
      <c r="E47" s="80"/>
      <c r="F47" s="81"/>
      <c r="G47" s="81"/>
      <c r="H47" s="81"/>
      <c r="I47" s="81"/>
      <c r="J47" s="82"/>
      <c r="K47" s="67"/>
      <c r="L47" s="67"/>
      <c r="M47" s="67"/>
      <c r="N47" s="67"/>
      <c r="O47" s="67"/>
      <c r="P47" s="67"/>
      <c r="Q47" s="68"/>
      <c r="R47" s="6"/>
    </row>
    <row r="48" spans="2:18" ht="40.5" customHeight="1" thickBot="1" x14ac:dyDescent="0.25">
      <c r="B48" s="5"/>
      <c r="C48" s="20" t="s">
        <v>21</v>
      </c>
      <c r="D48" s="40"/>
      <c r="E48" s="135"/>
      <c r="F48" s="136"/>
      <c r="G48" s="136"/>
      <c r="H48" s="136"/>
      <c r="I48" s="136"/>
      <c r="J48" s="137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35"/>
      <c r="F49" s="136"/>
      <c r="G49" s="136"/>
      <c r="H49" s="136"/>
      <c r="I49" s="136"/>
      <c r="J49" s="137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35"/>
      <c r="F50" s="136"/>
      <c r="G50" s="136"/>
      <c r="H50" s="136"/>
      <c r="I50" s="136"/>
      <c r="J50" s="137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35"/>
      <c r="F51" s="136"/>
      <c r="G51" s="136"/>
      <c r="H51" s="136"/>
      <c r="I51" s="136"/>
      <c r="J51" s="137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35"/>
      <c r="F52" s="136"/>
      <c r="G52" s="136"/>
      <c r="H52" s="136"/>
      <c r="I52" s="136"/>
      <c r="J52" s="137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35"/>
      <c r="F53" s="136"/>
      <c r="G53" s="136"/>
      <c r="H53" s="136"/>
      <c r="I53" s="136"/>
      <c r="J53" s="137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35"/>
      <c r="F54" s="136"/>
      <c r="G54" s="136"/>
      <c r="H54" s="136"/>
      <c r="I54" s="136"/>
      <c r="J54" s="137"/>
      <c r="K54" s="67"/>
      <c r="L54" s="67"/>
      <c r="M54" s="67"/>
      <c r="N54" s="67"/>
      <c r="O54" s="67"/>
      <c r="P54" s="67"/>
      <c r="Q54" s="68"/>
      <c r="R54" s="6"/>
    </row>
    <row r="55" spans="2:18" ht="34.5" customHeight="1" thickBot="1" x14ac:dyDescent="0.25">
      <c r="B55" s="5"/>
      <c r="C55" s="20" t="s">
        <v>70</v>
      </c>
      <c r="D55" s="41"/>
      <c r="E55" s="138"/>
      <c r="F55" s="139"/>
      <c r="G55" s="139"/>
      <c r="H55" s="139"/>
      <c r="I55" s="139"/>
      <c r="J55" s="140"/>
      <c r="K55" s="67"/>
      <c r="L55" s="67"/>
      <c r="M55" s="67"/>
      <c r="N55" s="67"/>
      <c r="O55" s="67"/>
      <c r="P55" s="67"/>
      <c r="Q55" s="6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5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0"/>
      <c r="N104" s="150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49"/>
      <c r="N105" s="149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49"/>
      <c r="N106" s="149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49"/>
      <c r="N107" s="149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49"/>
      <c r="N108" s="149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49"/>
      <c r="N109" s="149"/>
    </row>
    <row r="110" spans="3:21" x14ac:dyDescent="0.2">
      <c r="C110" s="30" t="s">
        <v>53</v>
      </c>
      <c r="D110" s="31"/>
      <c r="M110" s="150"/>
      <c r="N110" s="150"/>
    </row>
    <row r="111" spans="3:21" ht="66" customHeight="1" x14ac:dyDescent="0.2">
      <c r="C111" s="30" t="s">
        <v>54</v>
      </c>
      <c r="D111" s="31"/>
      <c r="M111" s="148"/>
      <c r="N111" s="148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P25 M25" xr:uid="{00000000-0002-0000-0000-000009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7:J55 E44:J46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  <dataValidation allowBlank="1" showInputMessage="1" showErrorMessage="1" prompt="Identifique el valor registrado en el numerador de la fórmula de cálculo" sqref="J26 M26 G26 P26:P27 D26" xr:uid="{00000000-0002-0000-0000-00000A000000}"/>
    <dataValidation allowBlank="1" showInputMessage="1" showErrorMessage="1" prompt="Identifique el valor registrado en el denominador de la fórmula de cálculo" sqref="D27 M27 G27 J27" xr:uid="{00000000-0002-0000-0000-00000B000000}"/>
    <dataValidation allowBlank="1" showInputMessage="1" showErrorMessage="1" prompt="Identifique el resultado del indicador en la medición desarrollada" sqref="D28 G28 J28 P28 M28" xr:uid="{00000000-0002-0000-0000-00000C000000}"/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CD5B-20EC-A343-8DC4-C3E22E2491C2}">
  <dimension ref="A1:J17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2"/>
      <c r="I1" s="52"/>
    </row>
    <row r="2" spans="1:10" x14ac:dyDescent="0.25">
      <c r="A2" s="45" t="s">
        <v>104</v>
      </c>
      <c r="B2" s="61">
        <v>0.5</v>
      </c>
      <c r="C2" s="61">
        <v>0.45</v>
      </c>
      <c r="D2" s="61">
        <v>0.05</v>
      </c>
      <c r="E2" s="46">
        <f>+B2+C2+D2</f>
        <v>1</v>
      </c>
      <c r="F2" s="214" t="s">
        <v>78</v>
      </c>
      <c r="G2" s="216" t="s">
        <v>105</v>
      </c>
      <c r="H2" s="217"/>
      <c r="I2" s="217"/>
      <c r="J2" s="53"/>
    </row>
    <row r="3" spans="1:10" x14ac:dyDescent="0.25">
      <c r="A3" s="57" t="s">
        <v>106</v>
      </c>
      <c r="B3" s="56" t="s">
        <v>107</v>
      </c>
      <c r="C3" s="47" t="s">
        <v>108</v>
      </c>
      <c r="D3" s="47" t="s">
        <v>118</v>
      </c>
      <c r="E3" s="47" t="s">
        <v>109</v>
      </c>
      <c r="F3" s="215"/>
      <c r="G3" s="216"/>
      <c r="H3" s="55"/>
      <c r="I3" s="55"/>
      <c r="J3" s="53"/>
    </row>
    <row r="4" spans="1:10" ht="15.75" thickBot="1" x14ac:dyDescent="0.3">
      <c r="A4" s="63" t="s">
        <v>113</v>
      </c>
      <c r="B4" s="48">
        <f>+(1*B$2)</f>
        <v>0.5</v>
      </c>
      <c r="C4" s="49">
        <f>+(0.5*$C$2)</f>
        <v>0.22500000000000001</v>
      </c>
      <c r="D4" s="49">
        <f>+(0*D$2)</f>
        <v>0</v>
      </c>
      <c r="E4" s="49">
        <f>+B4+C4+D4</f>
        <v>0.72499999999999998</v>
      </c>
      <c r="F4" s="50">
        <f>+E4</f>
        <v>0.72499999999999998</v>
      </c>
      <c r="G4" s="51">
        <f t="shared" ref="G4:G16" si="0">+F4/1400%</f>
        <v>5.1785714285714282E-2</v>
      </c>
      <c r="H4" s="54"/>
      <c r="I4" s="54"/>
      <c r="J4" s="53"/>
    </row>
    <row r="5" spans="1:10" ht="15.75" thickBot="1" x14ac:dyDescent="0.3">
      <c r="A5" s="62" t="s">
        <v>110</v>
      </c>
      <c r="B5" s="48">
        <f>+(1*B$2)</f>
        <v>0.5</v>
      </c>
      <c r="C5" s="49">
        <f t="shared" ref="C5:C17" si="1">+(0*$C$2)</f>
        <v>0</v>
      </c>
      <c r="D5" s="49">
        <f t="shared" ref="D5:D17" si="2">+(0*D$2)</f>
        <v>0</v>
      </c>
      <c r="E5" s="49">
        <f t="shared" ref="E5:E17" si="3">+B5+C5+D5</f>
        <v>0.5</v>
      </c>
      <c r="F5" s="50">
        <f t="shared" ref="F5:F17" si="4">+F4+E5</f>
        <v>1.2250000000000001</v>
      </c>
      <c r="G5" s="51">
        <f t="shared" si="0"/>
        <v>8.7500000000000008E-2</v>
      </c>
      <c r="H5" s="54"/>
      <c r="I5" s="54"/>
      <c r="J5" s="53"/>
    </row>
    <row r="6" spans="1:10" ht="15.75" thickBot="1" x14ac:dyDescent="0.3">
      <c r="A6" s="63" t="s">
        <v>54</v>
      </c>
      <c r="B6" s="48">
        <f t="shared" ref="B6:B17" si="5">+(0*B$2)</f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50">
        <f t="shared" si="4"/>
        <v>1.2250000000000001</v>
      </c>
      <c r="G6" s="51">
        <f t="shared" si="0"/>
        <v>8.7500000000000008E-2</v>
      </c>
      <c r="H6" s="54"/>
      <c r="I6" s="54"/>
      <c r="J6" s="53"/>
    </row>
    <row r="7" spans="1:10" ht="15.75" thickBot="1" x14ac:dyDescent="0.3">
      <c r="A7" s="63" t="s">
        <v>50</v>
      </c>
      <c r="B7" s="48">
        <f t="shared" si="5"/>
        <v>0</v>
      </c>
      <c r="C7" s="49">
        <f t="shared" si="1"/>
        <v>0</v>
      </c>
      <c r="D7" s="49">
        <f t="shared" si="2"/>
        <v>0</v>
      </c>
      <c r="E7" s="49">
        <f t="shared" si="3"/>
        <v>0</v>
      </c>
      <c r="F7" s="50">
        <f t="shared" si="4"/>
        <v>1.2250000000000001</v>
      </c>
      <c r="G7" s="51">
        <f t="shared" si="0"/>
        <v>8.7500000000000008E-2</v>
      </c>
      <c r="H7" s="54"/>
      <c r="I7" s="54"/>
      <c r="J7" s="53"/>
    </row>
    <row r="8" spans="1:10" ht="15.75" thickBot="1" x14ac:dyDescent="0.3">
      <c r="A8" s="63" t="s">
        <v>120</v>
      </c>
      <c r="B8" s="48">
        <f t="shared" si="5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50">
        <f t="shared" si="4"/>
        <v>1.2250000000000001</v>
      </c>
      <c r="G8" s="51">
        <f t="shared" si="0"/>
        <v>8.7500000000000008E-2</v>
      </c>
      <c r="H8" s="54"/>
      <c r="I8" s="54"/>
      <c r="J8" s="53"/>
    </row>
    <row r="9" spans="1:10" ht="15.75" thickBot="1" x14ac:dyDescent="0.3">
      <c r="A9" s="63" t="s">
        <v>112</v>
      </c>
      <c r="B9" s="48">
        <f t="shared" si="5"/>
        <v>0</v>
      </c>
      <c r="C9" s="49">
        <f t="shared" si="1"/>
        <v>0</v>
      </c>
      <c r="D9" s="49">
        <f t="shared" si="2"/>
        <v>0</v>
      </c>
      <c r="E9" s="49">
        <f t="shared" si="3"/>
        <v>0</v>
      </c>
      <c r="F9" s="50">
        <f t="shared" si="4"/>
        <v>1.2250000000000001</v>
      </c>
      <c r="G9" s="51">
        <f t="shared" si="0"/>
        <v>8.7500000000000008E-2</v>
      </c>
      <c r="H9" s="54"/>
      <c r="I9" s="54"/>
      <c r="J9" s="53"/>
    </row>
    <row r="10" spans="1:10" ht="15.75" thickBot="1" x14ac:dyDescent="0.3">
      <c r="A10" s="63" t="s">
        <v>111</v>
      </c>
      <c r="B10" s="48">
        <f>+(0*B$2)</f>
        <v>0</v>
      </c>
      <c r="C10" s="49">
        <f>+(0*$C$2)</f>
        <v>0</v>
      </c>
      <c r="D10" s="49">
        <f t="shared" si="2"/>
        <v>0</v>
      </c>
      <c r="E10" s="49">
        <f t="shared" si="3"/>
        <v>0</v>
      </c>
      <c r="F10" s="50">
        <f t="shared" si="4"/>
        <v>1.2250000000000001</v>
      </c>
      <c r="G10" s="51">
        <f t="shared" si="0"/>
        <v>8.7500000000000008E-2</v>
      </c>
      <c r="H10" s="54"/>
      <c r="I10" s="54"/>
      <c r="J10" s="53"/>
    </row>
    <row r="11" spans="1:10" ht="15.75" thickBot="1" x14ac:dyDescent="0.3">
      <c r="A11" s="63" t="s">
        <v>114</v>
      </c>
      <c r="B11" s="48">
        <f t="shared" si="5"/>
        <v>0</v>
      </c>
      <c r="C11" s="49">
        <f t="shared" si="1"/>
        <v>0</v>
      </c>
      <c r="D11" s="49">
        <f t="shared" si="2"/>
        <v>0</v>
      </c>
      <c r="E11" s="49">
        <f t="shared" si="3"/>
        <v>0</v>
      </c>
      <c r="F11" s="50">
        <f t="shared" si="4"/>
        <v>1.2250000000000001</v>
      </c>
      <c r="G11" s="64">
        <f t="shared" si="0"/>
        <v>8.7500000000000008E-2</v>
      </c>
      <c r="H11" s="54"/>
      <c r="I11" s="54"/>
      <c r="J11" s="53"/>
    </row>
    <row r="12" spans="1:10" ht="15.75" thickBot="1" x14ac:dyDescent="0.3">
      <c r="A12" s="58" t="s">
        <v>41</v>
      </c>
      <c r="B12" s="48">
        <f t="shared" si="5"/>
        <v>0</v>
      </c>
      <c r="C12" s="49">
        <f t="shared" si="1"/>
        <v>0</v>
      </c>
      <c r="D12" s="49">
        <f t="shared" si="2"/>
        <v>0</v>
      </c>
      <c r="E12" s="49">
        <f t="shared" si="3"/>
        <v>0</v>
      </c>
      <c r="F12" s="50">
        <f t="shared" si="4"/>
        <v>1.2250000000000001</v>
      </c>
      <c r="G12" s="51">
        <f t="shared" si="0"/>
        <v>8.7500000000000008E-2</v>
      </c>
      <c r="H12" s="54"/>
      <c r="I12" s="54"/>
      <c r="J12" s="53"/>
    </row>
    <row r="13" spans="1:10" ht="15.75" thickBot="1" x14ac:dyDescent="0.3">
      <c r="A13" s="58" t="s">
        <v>38</v>
      </c>
      <c r="B13" s="48">
        <f t="shared" si="5"/>
        <v>0</v>
      </c>
      <c r="C13" s="49">
        <f t="shared" si="1"/>
        <v>0</v>
      </c>
      <c r="D13" s="49">
        <f t="shared" si="2"/>
        <v>0</v>
      </c>
      <c r="E13" s="49">
        <f t="shared" si="3"/>
        <v>0</v>
      </c>
      <c r="F13" s="50">
        <f t="shared" si="4"/>
        <v>1.2250000000000001</v>
      </c>
      <c r="G13" s="51">
        <f t="shared" si="0"/>
        <v>8.7500000000000008E-2</v>
      </c>
      <c r="H13" s="54"/>
      <c r="I13" s="54"/>
      <c r="J13" s="53"/>
    </row>
    <row r="14" spans="1:10" ht="15.75" thickBot="1" x14ac:dyDescent="0.3">
      <c r="A14" s="58" t="s">
        <v>115</v>
      </c>
      <c r="B14" s="48">
        <f t="shared" si="5"/>
        <v>0</v>
      </c>
      <c r="C14" s="49">
        <f t="shared" si="1"/>
        <v>0</v>
      </c>
      <c r="D14" s="49">
        <f t="shared" si="2"/>
        <v>0</v>
      </c>
      <c r="E14" s="49">
        <f t="shared" si="3"/>
        <v>0</v>
      </c>
      <c r="F14" s="50">
        <f t="shared" si="4"/>
        <v>1.2250000000000001</v>
      </c>
      <c r="G14" s="51">
        <f t="shared" si="0"/>
        <v>8.7500000000000008E-2</v>
      </c>
      <c r="H14" s="54"/>
      <c r="I14" s="54"/>
      <c r="J14" s="53"/>
    </row>
    <row r="15" spans="1:10" ht="15.75" thickBot="1" x14ac:dyDescent="0.3">
      <c r="A15" s="58" t="s">
        <v>116</v>
      </c>
      <c r="B15" s="48">
        <f t="shared" si="5"/>
        <v>0</v>
      </c>
      <c r="C15" s="49">
        <f t="shared" si="1"/>
        <v>0</v>
      </c>
      <c r="D15" s="49">
        <f t="shared" si="2"/>
        <v>0</v>
      </c>
      <c r="E15" s="49">
        <f t="shared" si="3"/>
        <v>0</v>
      </c>
      <c r="F15" s="50">
        <f t="shared" si="4"/>
        <v>1.2250000000000001</v>
      </c>
      <c r="G15" s="51">
        <f t="shared" si="0"/>
        <v>8.7500000000000008E-2</v>
      </c>
      <c r="H15" s="54"/>
      <c r="I15" s="54"/>
      <c r="J15" s="53"/>
    </row>
    <row r="16" spans="1:10" ht="15.75" thickBot="1" x14ac:dyDescent="0.3">
      <c r="A16" s="58" t="s">
        <v>121</v>
      </c>
      <c r="B16" s="48">
        <f t="shared" si="5"/>
        <v>0</v>
      </c>
      <c r="C16" s="49">
        <f t="shared" si="1"/>
        <v>0</v>
      </c>
      <c r="D16" s="49">
        <f t="shared" si="2"/>
        <v>0</v>
      </c>
      <c r="E16" s="49">
        <f t="shared" si="3"/>
        <v>0</v>
      </c>
      <c r="F16" s="50">
        <f t="shared" si="4"/>
        <v>1.2250000000000001</v>
      </c>
      <c r="G16" s="51">
        <f t="shared" si="0"/>
        <v>8.7500000000000008E-2</v>
      </c>
      <c r="H16" s="54"/>
      <c r="I16" s="54"/>
      <c r="J16" s="53"/>
    </row>
    <row r="17" spans="1:10" ht="15.75" thickBot="1" x14ac:dyDescent="0.3">
      <c r="A17" s="58" t="s">
        <v>117</v>
      </c>
      <c r="B17" s="48">
        <f t="shared" si="5"/>
        <v>0</v>
      </c>
      <c r="C17" s="49">
        <f t="shared" si="1"/>
        <v>0</v>
      </c>
      <c r="D17" s="49">
        <f t="shared" si="2"/>
        <v>0</v>
      </c>
      <c r="E17" s="49">
        <f t="shared" si="3"/>
        <v>0</v>
      </c>
      <c r="F17" s="50">
        <f t="shared" si="4"/>
        <v>1.2250000000000001</v>
      </c>
      <c r="G17" s="51">
        <f>+F17/1400%</f>
        <v>8.7500000000000008E-2</v>
      </c>
      <c r="H17" s="54"/>
      <c r="I17" s="54"/>
      <c r="J17" s="53"/>
    </row>
  </sheetData>
  <mergeCells count="3">
    <mergeCell ref="F2:F3"/>
    <mergeCell ref="G2:G3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0370-D915-3B4B-84B1-20A9267DA38D}">
  <sheetPr>
    <tabColor rgb="FF00B050"/>
  </sheetPr>
  <dimension ref="B1:U122"/>
  <sheetViews>
    <sheetView showGridLines="0" zoomScale="70" zoomScaleNormal="70" zoomScaleSheetLayoutView="70" workbookViewId="0">
      <selection activeCell="D28" sqref="D28:F28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89"/>
      <c r="C2" s="190"/>
      <c r="D2" s="191"/>
      <c r="E2" s="156" t="s">
        <v>71</v>
      </c>
      <c r="F2" s="157"/>
      <c r="G2" s="157"/>
      <c r="H2" s="157"/>
      <c r="I2" s="157"/>
      <c r="J2" s="157"/>
      <c r="K2" s="157"/>
      <c r="L2" s="157"/>
      <c r="M2" s="157"/>
      <c r="N2" s="158"/>
      <c r="O2" s="173" t="s">
        <v>91</v>
      </c>
      <c r="P2" s="173"/>
      <c r="Q2" s="173"/>
      <c r="R2" s="173"/>
    </row>
    <row r="3" spans="2:18" ht="24.75" customHeight="1" x14ac:dyDescent="0.2">
      <c r="B3" s="192"/>
      <c r="C3" s="193"/>
      <c r="D3" s="194"/>
      <c r="E3" s="159"/>
      <c r="F3" s="160"/>
      <c r="G3" s="160"/>
      <c r="H3" s="160"/>
      <c r="I3" s="160"/>
      <c r="J3" s="160"/>
      <c r="K3" s="160"/>
      <c r="L3" s="160"/>
      <c r="M3" s="160"/>
      <c r="N3" s="161"/>
      <c r="O3" s="173" t="s">
        <v>92</v>
      </c>
      <c r="P3" s="173"/>
      <c r="Q3" s="173"/>
      <c r="R3" s="173"/>
    </row>
    <row r="4" spans="2:18" ht="24.75" customHeight="1" thickBot="1" x14ac:dyDescent="0.25">
      <c r="B4" s="192"/>
      <c r="C4" s="193"/>
      <c r="D4" s="194"/>
      <c r="E4" s="162"/>
      <c r="F4" s="163"/>
      <c r="G4" s="163"/>
      <c r="H4" s="163"/>
      <c r="I4" s="163"/>
      <c r="J4" s="163"/>
      <c r="K4" s="163"/>
      <c r="L4" s="163"/>
      <c r="M4" s="163"/>
      <c r="N4" s="164"/>
      <c r="O4" s="173" t="s">
        <v>93</v>
      </c>
      <c r="P4" s="173"/>
      <c r="Q4" s="173"/>
      <c r="R4" s="173"/>
    </row>
    <row r="5" spans="2:18" ht="13.5" thickBot="1" x14ac:dyDescent="0.25">
      <c r="B5" s="93" t="s">
        <v>123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5"/>
      <c r="Q5" s="95"/>
      <c r="R5" s="96"/>
    </row>
    <row r="6" spans="2:18" ht="15" customHeight="1" thickBot="1" x14ac:dyDescent="0.25">
      <c r="B6" s="153" t="s">
        <v>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8" ht="13.5" thickBot="1" x14ac:dyDescent="0.25">
      <c r="B7" s="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6"/>
    </row>
    <row r="8" spans="2:18" ht="23.25" customHeight="1" thickBot="1" x14ac:dyDescent="0.25">
      <c r="B8" s="5"/>
      <c r="C8" s="7" t="s">
        <v>63</v>
      </c>
      <c r="D8" s="195" t="s">
        <v>58</v>
      </c>
      <c r="E8" s="196"/>
      <c r="F8" s="196"/>
      <c r="G8" s="196"/>
      <c r="H8" s="196"/>
      <c r="I8" s="197"/>
      <c r="J8" s="174" t="s">
        <v>59</v>
      </c>
      <c r="K8" s="175"/>
      <c r="L8" s="89" t="s">
        <v>101</v>
      </c>
      <c r="M8" s="90"/>
      <c r="N8" s="90"/>
      <c r="O8" s="90"/>
      <c r="P8" s="90"/>
      <c r="Q8" s="91"/>
      <c r="R8" s="6"/>
    </row>
    <row r="9" spans="2:18" ht="23.25" customHeight="1" thickBot="1" x14ac:dyDescent="0.25">
      <c r="B9" s="5"/>
      <c r="C9" s="7" t="s">
        <v>62</v>
      </c>
      <c r="D9" s="225" t="s">
        <v>86</v>
      </c>
      <c r="E9" s="226"/>
      <c r="F9" s="226"/>
      <c r="G9" s="226"/>
      <c r="H9" s="226"/>
      <c r="I9" s="227"/>
      <c r="J9" s="176" t="s">
        <v>60</v>
      </c>
      <c r="K9" s="177"/>
      <c r="L9" s="228" t="s">
        <v>122</v>
      </c>
      <c r="M9" s="229"/>
      <c r="N9" s="229"/>
      <c r="O9" s="229"/>
      <c r="P9" s="229"/>
      <c r="Q9" s="230"/>
      <c r="R9" s="6"/>
    </row>
    <row r="10" spans="2:18" ht="27.95" customHeight="1" thickBot="1" x14ac:dyDescent="0.25">
      <c r="B10" s="5"/>
      <c r="C10" s="7" t="s">
        <v>61</v>
      </c>
      <c r="D10" s="225" t="s">
        <v>85</v>
      </c>
      <c r="E10" s="226"/>
      <c r="F10" s="226"/>
      <c r="G10" s="226"/>
      <c r="H10" s="226"/>
      <c r="I10" s="227"/>
      <c r="J10" s="178"/>
      <c r="K10" s="179"/>
      <c r="L10" s="231"/>
      <c r="M10" s="232"/>
      <c r="N10" s="232"/>
      <c r="O10" s="232"/>
      <c r="P10" s="232"/>
      <c r="Q10" s="23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2" t="s">
        <v>14</v>
      </c>
      <c r="D12" s="141"/>
      <c r="E12" s="122" t="s">
        <v>64</v>
      </c>
      <c r="F12" s="123"/>
      <c r="G12" s="130" t="s">
        <v>1</v>
      </c>
      <c r="H12" s="131"/>
      <c r="I12" s="122" t="s">
        <v>3</v>
      </c>
      <c r="J12" s="123"/>
      <c r="K12" s="99" t="s">
        <v>6</v>
      </c>
      <c r="L12" s="100"/>
      <c r="M12" s="105" t="s">
        <v>2</v>
      </c>
      <c r="N12" s="165"/>
      <c r="O12" s="166"/>
      <c r="P12" s="169" t="s">
        <v>73</v>
      </c>
      <c r="Q12" s="170"/>
      <c r="R12" s="6"/>
    </row>
    <row r="13" spans="2:18" ht="15" customHeight="1" x14ac:dyDescent="0.2">
      <c r="B13" s="5"/>
      <c r="C13" s="114" t="s">
        <v>100</v>
      </c>
      <c r="D13" s="142"/>
      <c r="E13" s="144">
        <v>1</v>
      </c>
      <c r="F13" s="145"/>
      <c r="G13" s="110" t="s">
        <v>87</v>
      </c>
      <c r="H13" s="111"/>
      <c r="I13" s="114" t="s">
        <v>4</v>
      </c>
      <c r="J13" s="115"/>
      <c r="K13" s="221" t="s">
        <v>8</v>
      </c>
      <c r="L13" s="222"/>
      <c r="M13" s="114" t="s">
        <v>103</v>
      </c>
      <c r="N13" s="142"/>
      <c r="O13" s="167"/>
      <c r="P13" s="171" t="s">
        <v>75</v>
      </c>
      <c r="Q13" s="115"/>
      <c r="R13" s="6"/>
    </row>
    <row r="14" spans="2:18" ht="15.75" customHeight="1" thickBot="1" x14ac:dyDescent="0.25">
      <c r="B14" s="5"/>
      <c r="C14" s="116"/>
      <c r="D14" s="143"/>
      <c r="E14" s="146"/>
      <c r="F14" s="147"/>
      <c r="G14" s="112"/>
      <c r="H14" s="113"/>
      <c r="I14" s="116"/>
      <c r="J14" s="117"/>
      <c r="K14" s="223"/>
      <c r="L14" s="224"/>
      <c r="M14" s="116"/>
      <c r="N14" s="143"/>
      <c r="O14" s="168"/>
      <c r="P14" s="172"/>
      <c r="Q14" s="11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5" t="s">
        <v>11</v>
      </c>
      <c r="D16" s="118" t="s">
        <v>27</v>
      </c>
      <c r="E16" s="119"/>
      <c r="F16" s="126" t="s">
        <v>88</v>
      </c>
      <c r="G16" s="12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6"/>
      <c r="D17" s="120" t="s">
        <v>28</v>
      </c>
      <c r="E17" s="121"/>
      <c r="F17" s="128" t="s">
        <v>90</v>
      </c>
      <c r="G17" s="12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07"/>
      <c r="D18" s="124" t="s">
        <v>29</v>
      </c>
      <c r="E18" s="125"/>
      <c r="F18" s="108" t="s">
        <v>89</v>
      </c>
      <c r="G18" s="10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2" t="s">
        <v>24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97" t="s">
        <v>12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66"/>
      <c r="R23" s="6"/>
    </row>
    <row r="24" spans="2:20" ht="27" customHeight="1" thickBot="1" x14ac:dyDescent="0.25">
      <c r="B24" s="5"/>
      <c r="C24" s="13" t="s">
        <v>16</v>
      </c>
      <c r="D24" s="211" t="s">
        <v>94</v>
      </c>
      <c r="E24" s="212"/>
      <c r="F24" s="213"/>
      <c r="G24" s="211" t="s">
        <v>95</v>
      </c>
      <c r="H24" s="212"/>
      <c r="I24" s="213"/>
      <c r="J24" s="211" t="s">
        <v>96</v>
      </c>
      <c r="K24" s="212"/>
      <c r="L24" s="213"/>
      <c r="M24" s="211" t="s">
        <v>97</v>
      </c>
      <c r="N24" s="212"/>
      <c r="O24" s="213"/>
      <c r="P24" s="65" t="s">
        <v>13</v>
      </c>
      <c r="Q24" s="66"/>
      <c r="R24" s="6"/>
    </row>
    <row r="25" spans="2:20" ht="14.45" customHeight="1" x14ac:dyDescent="0.2">
      <c r="B25" s="5"/>
      <c r="C25" s="14" t="s">
        <v>17</v>
      </c>
      <c r="D25" s="83">
        <v>1</v>
      </c>
      <c r="E25" s="84"/>
      <c r="F25" s="85"/>
      <c r="G25" s="83">
        <v>1</v>
      </c>
      <c r="H25" s="84"/>
      <c r="I25" s="85"/>
      <c r="J25" s="83">
        <v>1</v>
      </c>
      <c r="K25" s="84"/>
      <c r="L25" s="85"/>
      <c r="M25" s="83">
        <v>1</v>
      </c>
      <c r="N25" s="84"/>
      <c r="O25" s="85"/>
      <c r="P25" s="74">
        <f>14/14</f>
        <v>1</v>
      </c>
      <c r="Q25" s="75"/>
      <c r="R25" s="6"/>
    </row>
    <row r="26" spans="2:20" ht="14.45" customHeight="1" x14ac:dyDescent="0.2">
      <c r="B26" s="5"/>
      <c r="C26" s="15" t="s">
        <v>15</v>
      </c>
      <c r="D26" s="86">
        <v>10</v>
      </c>
      <c r="E26" s="87"/>
      <c r="F26" s="88"/>
      <c r="G26" s="86"/>
      <c r="H26" s="87"/>
      <c r="I26" s="88"/>
      <c r="J26" s="86"/>
      <c r="K26" s="87"/>
      <c r="L26" s="88"/>
      <c r="M26" s="86"/>
      <c r="N26" s="87"/>
      <c r="O26" s="88"/>
      <c r="P26" s="72"/>
      <c r="Q26" s="73"/>
      <c r="R26" s="6"/>
    </row>
    <row r="27" spans="2:20" ht="15" customHeight="1" thickBot="1" x14ac:dyDescent="0.25">
      <c r="B27" s="5"/>
      <c r="C27" s="16" t="s">
        <v>37</v>
      </c>
      <c r="D27" s="198">
        <v>10</v>
      </c>
      <c r="E27" s="199"/>
      <c r="F27" s="200"/>
      <c r="G27" s="198"/>
      <c r="H27" s="199"/>
      <c r="I27" s="200"/>
      <c r="J27" s="198"/>
      <c r="K27" s="199"/>
      <c r="L27" s="200"/>
      <c r="M27" s="198"/>
      <c r="N27" s="199"/>
      <c r="O27" s="200"/>
      <c r="P27" s="72"/>
      <c r="Q27" s="73"/>
      <c r="R27" s="6"/>
    </row>
    <row r="28" spans="2:20" ht="15" customHeight="1" thickBot="1" x14ac:dyDescent="0.25">
      <c r="B28" s="5"/>
      <c r="C28" s="17" t="s">
        <v>30</v>
      </c>
      <c r="D28" s="209">
        <f>+D26/D27</f>
        <v>1</v>
      </c>
      <c r="E28" s="210"/>
      <c r="F28" s="77"/>
      <c r="G28" s="209" t="e">
        <f>+G26/G27</f>
        <v>#DIV/0!</v>
      </c>
      <c r="H28" s="210"/>
      <c r="I28" s="77"/>
      <c r="J28" s="209" t="e">
        <f>+J26/J27</f>
        <v>#DIV/0!</v>
      </c>
      <c r="K28" s="210"/>
      <c r="L28" s="77"/>
      <c r="M28" s="209" t="e">
        <f>+M26/M27</f>
        <v>#DIV/0!</v>
      </c>
      <c r="N28" s="210"/>
      <c r="O28" s="77"/>
      <c r="P28" s="76" t="e">
        <f t="shared" ref="P28" si="0">+P26/P27</f>
        <v>#DIV/0!</v>
      </c>
      <c r="Q28" s="7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1"/>
      <c r="J31" s="71"/>
      <c r="K31" s="71"/>
      <c r="L31" s="71"/>
      <c r="M31" s="71"/>
      <c r="N31" s="71"/>
      <c r="O31" s="71"/>
      <c r="P31" s="71"/>
      <c r="Q31" s="7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1" t="s">
        <v>22</v>
      </c>
      <c r="D42" s="152"/>
      <c r="E42" s="152"/>
      <c r="F42" s="152"/>
      <c r="G42" s="152"/>
      <c r="H42" s="152"/>
      <c r="I42" s="152"/>
      <c r="J42" s="152"/>
      <c r="K42" s="153" t="s">
        <v>81</v>
      </c>
      <c r="L42" s="154"/>
      <c r="M42" s="154"/>
      <c r="N42" s="154"/>
      <c r="O42" s="154"/>
      <c r="P42" s="154"/>
      <c r="Q42" s="155"/>
      <c r="R42" s="6"/>
    </row>
    <row r="43" spans="2:18" ht="28.5" customHeight="1" thickBot="1" x14ac:dyDescent="0.25">
      <c r="B43" s="5"/>
      <c r="C43" s="38"/>
      <c r="D43" s="39" t="s">
        <v>83</v>
      </c>
      <c r="E43" s="78" t="s">
        <v>84</v>
      </c>
      <c r="F43" s="78"/>
      <c r="G43" s="78"/>
      <c r="H43" s="78"/>
      <c r="I43" s="78"/>
      <c r="J43" s="79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234">
        <v>44286</v>
      </c>
      <c r="E44" s="235" t="s">
        <v>125</v>
      </c>
      <c r="F44" s="236"/>
      <c r="G44" s="236"/>
      <c r="H44" s="236"/>
      <c r="I44" s="236"/>
      <c r="J44" s="237"/>
      <c r="K44" s="67"/>
      <c r="L44" s="67"/>
      <c r="M44" s="67"/>
      <c r="N44" s="67"/>
      <c r="O44" s="67"/>
      <c r="P44" s="67"/>
      <c r="Q44" s="68"/>
      <c r="R44" s="6"/>
    </row>
    <row r="45" spans="2:18" ht="48.75" customHeight="1" thickBot="1" x14ac:dyDescent="0.25">
      <c r="B45" s="5"/>
      <c r="C45" s="20" t="s">
        <v>19</v>
      </c>
      <c r="D45" s="60"/>
      <c r="E45" s="218"/>
      <c r="F45" s="219"/>
      <c r="G45" s="219"/>
      <c r="H45" s="219"/>
      <c r="I45" s="219"/>
      <c r="J45" s="220"/>
      <c r="K45" s="67"/>
      <c r="L45" s="67"/>
      <c r="M45" s="67"/>
      <c r="N45" s="67"/>
      <c r="O45" s="67"/>
      <c r="P45" s="67"/>
      <c r="Q45" s="68"/>
      <c r="R45" s="6"/>
    </row>
    <row r="46" spans="2:18" ht="95.25" customHeight="1" thickBot="1" x14ac:dyDescent="0.25">
      <c r="B46" s="5"/>
      <c r="C46" s="21" t="s">
        <v>72</v>
      </c>
      <c r="D46" s="60"/>
      <c r="E46" s="80"/>
      <c r="F46" s="81"/>
      <c r="G46" s="81"/>
      <c r="H46" s="81"/>
      <c r="I46" s="81"/>
      <c r="J46" s="82"/>
      <c r="K46" s="69"/>
      <c r="L46" s="69"/>
      <c r="M46" s="69"/>
      <c r="N46" s="69"/>
      <c r="O46" s="69"/>
      <c r="P46" s="69"/>
      <c r="Q46" s="70"/>
      <c r="R46" s="6"/>
    </row>
    <row r="47" spans="2:18" ht="92.25" customHeight="1" thickBot="1" x14ac:dyDescent="0.25">
      <c r="B47" s="5"/>
      <c r="C47" s="20" t="s">
        <v>20</v>
      </c>
      <c r="D47" s="60"/>
      <c r="E47" s="80"/>
      <c r="F47" s="81"/>
      <c r="G47" s="81"/>
      <c r="H47" s="81"/>
      <c r="I47" s="81"/>
      <c r="J47" s="82"/>
      <c r="K47" s="67"/>
      <c r="L47" s="67"/>
      <c r="M47" s="67"/>
      <c r="N47" s="67"/>
      <c r="O47" s="67"/>
      <c r="P47" s="67"/>
      <c r="Q47" s="6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5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50"/>
      <c r="N96" s="150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49"/>
      <c r="N97" s="149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49"/>
      <c r="N98" s="149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49"/>
      <c r="N99" s="149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49"/>
      <c r="N100" s="149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49"/>
      <c r="N101" s="149"/>
    </row>
    <row r="102" spans="3:14" x14ac:dyDescent="0.2">
      <c r="C102" s="30" t="s">
        <v>53</v>
      </c>
      <c r="D102" s="31"/>
      <c r="M102" s="150"/>
      <c r="N102" s="150"/>
    </row>
    <row r="103" spans="3:14" ht="66" customHeight="1" x14ac:dyDescent="0.2">
      <c r="C103" s="30" t="s">
        <v>54</v>
      </c>
      <c r="D103" s="31"/>
      <c r="M103" s="148"/>
      <c r="N103" s="148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allowBlank="1" showInputMessage="1" showErrorMessage="1" prompt="Identifique el resultado del indicador en la medición desarrollada" sqref="D28 G28 J28 P28 M28" xr:uid="{DA3AB209-8F1F-9546-94D4-E4418DAC15FE}"/>
    <dataValidation allowBlank="1" showInputMessage="1" showErrorMessage="1" prompt="Identifique el valor registrado en el denominador de la fórmula de cálculo" sqref="D27 G27 J27 M27" xr:uid="{EA7ABBE2-2651-C44B-A64C-AA870860381A}"/>
    <dataValidation allowBlank="1" showInputMessage="1" showErrorMessage="1" prompt="Identifique el valor registrado en el numerador de la fórmula de cálculo" sqref="D26 G26 J26 P26:P27 M26" xr:uid="{555E8C2E-314B-4C4B-9E4D-00F4320EB83E}"/>
    <dataValidation type="list" allowBlank="1" showInputMessage="1" showErrorMessage="1" prompt="Selecione de la lista desplegable la tendencia esperada" sqref="P13:Q14" xr:uid="{56ADFE1E-E44D-FC4B-B82D-6310999A64BF}">
      <formula1>$J$96:$J$100</formula1>
    </dataValidation>
    <dataValidation allowBlank="1" showInputMessage="1" showErrorMessage="1" prompt="Identifique el(los) valor(es)  los valores máximos o mínimos de este rango de gestión." sqref="F16:G17" xr:uid="{B7D956E7-07E0-5544-A4CF-2B9B572BAAF1}"/>
    <dataValidation allowBlank="1" showInputMessage="1" showErrorMessage="1" prompt="Establezca el nombre del indicador" sqref="L8:Q8" xr:uid="{5E26880C-43AA-6344-A83F-29D5AD539513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1EB59AA4-6FE0-304C-BC03-8969A6B5F885}"/>
    <dataValidation type="list" allowBlank="1" showInputMessage="1" showErrorMessage="1" sqref="D8:I8" xr:uid="{F1365D2B-576A-B245-ADFC-34DB2E19529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4BF107F6-9EF4-094E-B608-317F46AE8518}"/>
    <dataValidation allowBlank="1" showInputMessage="1" showErrorMessage="1" prompt="Valor que se espera alcance el Indicador" sqref="D25 G25 J25 P25 M25" xr:uid="{9D2B16E5-B928-1543-8352-18E9E792E3C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AF184200-D36F-444C-8505-2BDE630ACA2E}"/>
    <dataValidation allowBlank="1" showInputMessage="1" showErrorMessage="1" prompt="Identifique la fuente de información usada para el reporte del indicador." sqref="M13" xr:uid="{93DD4F1D-A31A-4040-8B20-C8A93ADDFD1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51D61FAA-108F-7047-B1FF-86B763BE3DE4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A7E512A3-0321-7A4A-B605-71D6C3347168}"/>
    <dataValidation allowBlank="1" showInputMessage="1" showErrorMessage="1" prompt="Fórmula matemática utilizada para medir el indicador." sqref="C13" xr:uid="{8A5379CA-94DA-D04F-A8B4-8857C39696FB}"/>
    <dataValidation allowBlank="1" showInputMessage="1" showErrorMessage="1" prompt="Realice una breve descripción de que pretende medir el indicador." sqref="L9:Q10" xr:uid="{9B2B2A1E-9A5D-9C47-A225-144B93A26725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76211D2C-3B11-B84F-932E-F517C9009466}"/>
    <dataValidation allowBlank="1" showInputMessage="1" showErrorMessage="1" prompt="Identifique el cargo del Directivo responsable del Proceso." sqref="D9:I9" xr:uid="{27549FA5-79DD-4849-9259-6E3F87E729EA}"/>
    <dataValidation type="list" allowBlank="1" showInputMessage="1" showErrorMessage="1" prompt="Seleccione de la lista desplegable, la periodicidad de medición del indicador." sqref="K13:L14" xr:uid="{A2BA7308-5BEB-F149-9A6A-3CD43F334BD7}">
      <formula1>Periodicidad</formula1>
    </dataValidation>
  </dataValidations>
  <hyperlinks>
    <hyperlink ref="C8" location="'INSTRUCTIVO '!D10" display="Proceso :" xr:uid="{4FCAF93B-1CBE-F647-9B7F-59FB20C689AB}"/>
    <hyperlink ref="C9" location="'INSTRUCTIVO '!A1" display="Responsables: " xr:uid="{4EEB0F5B-BAA4-214A-86B7-C2B8CE952BB4}"/>
    <hyperlink ref="J9" location="'INSTRUCTIVO '!A1" display="Objetivo del Indicador" xr:uid="{2FCDA62F-DA1D-A344-AFFF-E180F437A238}"/>
    <hyperlink ref="C10" location="'INSTRUCTIVO '!A1" display="Responsable de la Medición " xr:uid="{4D767667-5A19-AF47-BB9C-D46E1CA0F71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ponderacion</vt:lpstr>
      <vt:lpstr>Informes de seguimiento y evalu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2021-04-22T20:34:35Z</dcterms:modified>
</cp:coreProperties>
</file>