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614"/>
  </bookViews>
  <sheets>
    <sheet name="Auditorias internas realizadas " sheetId="9" r:id="rId1"/>
    <sheet name="Informes de seguimiento y evalu" sheetId="12" r:id="rId2"/>
    <sheet name="Ponderacion" sheetId="13" r:id="rId3"/>
  </sheets>
  <externalReferences>
    <externalReference r:id="rId4"/>
  </externalReferences>
  <definedNames>
    <definedName name="_xlnm.Print_Area" localSheetId="0">'Auditorias internas realizadas '!$B$2:$R$57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'!$M$104:$M$110</definedName>
    <definedName name="GESTIÓN_ADMINISTRATIVA_Y_FINANCIERA" localSheetId="1">#REF!</definedName>
    <definedName name="GESTIÓN_ADMINISTRATIVA_Y_FINANCIERA" localSheetId="2">#REF!</definedName>
    <definedName name="GESTIÓN_ADMINISTRATIVA_Y_FINANCIERA">#REF!</definedName>
    <definedName name="GESTIÓN_CONTRACTUAL" localSheetId="1">#REF!</definedName>
    <definedName name="GESTIÓN_CONTRACTUAL" localSheetId="2">#REF!</definedName>
    <definedName name="GESTIÓN_CONTRACTUAL">#REF!</definedName>
    <definedName name="GESTIÓN_DE_EVALUACIÓN_Y_MEJORA" localSheetId="1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1">#REF!</definedName>
    <definedName name="GESTIÓN_DE_LA_INFRAESTRUCTURA" localSheetId="2">#REF!</definedName>
    <definedName name="GESTIÓN_DE_LA_INFRAESTRUCTURA">#REF!</definedName>
    <definedName name="GESTIÓN_DE_RECURSOS" localSheetId="1">#REF!</definedName>
    <definedName name="GESTIÓN_DE_RECURSOS" localSheetId="2">#REF!</definedName>
    <definedName name="GESTIÓN_DE_RECURSOS">#REF!</definedName>
    <definedName name="GESTIÓN_DE_SUMINISTRO_DE_BIENES_Y_SERVICIOS" localSheetId="1">#REF!</definedName>
    <definedName name="GESTIÓN_DE_SUMINISTRO_DE_BIENES_Y_SERVICIOS" localSheetId="2">#REF!</definedName>
    <definedName name="GESTIÓN_DE_SUMINISTRO_DE_BIENES_Y_SERVICIOS">#REF!</definedName>
    <definedName name="GESTIÓN_JURÍDICA" localSheetId="1">#REF!</definedName>
    <definedName name="GESTIÓN_JURÍDICA" localSheetId="2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 localSheetId="2">'[1]Auditorias internas realizadas '!$I$104:$I$109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 localSheetId="2">#REF!</definedName>
    <definedName name="PLANEACIÓN_ESTRATÉGICA_Y_GESTIÓN_ORGANIZACIONAL">#REF!</definedName>
    <definedName name="Procesos" localSheetId="1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evalu'!$H$96:$H$98</definedName>
  </definedNames>
  <calcPr calcId="152511"/>
</workbook>
</file>

<file path=xl/calcChain.xml><?xml version="1.0" encoding="utf-8"?>
<calcChain xmlns="http://schemas.openxmlformats.org/spreadsheetml/2006/main">
  <c r="E12" i="13" l="1"/>
  <c r="E11" i="13"/>
  <c r="E10" i="13"/>
  <c r="E9" i="13"/>
  <c r="E8" i="13"/>
  <c r="B6" i="13"/>
  <c r="E6" i="13" s="1"/>
  <c r="B5" i="13"/>
  <c r="E5" i="13" s="1"/>
  <c r="E4" i="13"/>
  <c r="F4" i="13" s="1"/>
  <c r="G4" i="13" s="1"/>
  <c r="B3" i="13"/>
  <c r="E3" i="13" s="1"/>
  <c r="F3" i="13" s="1"/>
  <c r="G3" i="13" s="1"/>
  <c r="D26" i="9"/>
  <c r="F5" i="13" l="1"/>
  <c r="G5" i="13" s="1"/>
  <c r="B7" i="13"/>
  <c r="E7" i="13" s="1"/>
  <c r="F7" i="13" l="1"/>
  <c r="F6" i="13"/>
  <c r="G6" i="13" s="1"/>
  <c r="G7" i="13" l="1"/>
  <c r="F8" i="13"/>
  <c r="G8" i="13" l="1"/>
  <c r="F9" i="13"/>
  <c r="G9" i="13" l="1"/>
  <c r="F10" i="13"/>
  <c r="G10" i="13" l="1"/>
  <c r="F11" i="13"/>
  <c r="G11" i="13" l="1"/>
  <c r="F12" i="13"/>
  <c r="G12" i="13" s="1"/>
  <c r="P27" i="12" l="1"/>
  <c r="P26" i="12"/>
  <c r="P28" i="9"/>
  <c r="M28" i="12" l="1"/>
  <c r="J28" i="12"/>
  <c r="G28" i="12"/>
  <c r="D28" i="12"/>
  <c r="P25" i="12"/>
  <c r="P28" i="12" l="1"/>
  <c r="M28" i="9"/>
  <c r="J28" i="9"/>
  <c r="G28" i="9"/>
  <c r="D28" i="9"/>
</calcChain>
</file>

<file path=xl/sharedStrings.xml><?xml version="1.0" encoding="utf-8"?>
<sst xmlns="http://schemas.openxmlformats.org/spreadsheetml/2006/main" count="228" uniqueCount="123">
  <si>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</si>
  <si>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</si>
  <si>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</si>
  <si>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</si>
  <si>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</si>
  <si>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</si>
  <si>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</si>
  <si>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</si>
  <si>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</si>
  <si>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</si>
  <si>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</si>
  <si>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</si>
  <si>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</si>
  <si>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</si>
  <si>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</si>
  <si>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</si>
  <si>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</si>
  <si>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</si>
  <si>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</si>
  <si>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</si>
  <si>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</si>
  <si>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</si>
  <si>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</si>
  <si>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</si>
  <si>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</si>
  <si>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</si>
  <si>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</si>
  <si>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</si>
  <si>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</si>
  <si>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</si>
  <si>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</si>
  <si>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</si>
  <si>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</si>
  <si>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</si>
  <si>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</si>
  <si>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</si>
  <si>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</si>
  <si>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</si>
  <si>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</si>
  <si>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</si>
  <si>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</si>
  <si>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</si>
  <si>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</si>
  <si>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</si>
  <si>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</si>
  <si>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</si>
  <si>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</si>
  <si>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</si>
  <si>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</si>
  <si>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</si>
  <si>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</si>
  <si>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</si>
  <si>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</si>
  <si>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</si>
  <si>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</si>
  <si>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</si>
  <si>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</si>
  <si>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</si>
  <si>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</si>
  <si>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</si>
  <si>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</si>
  <si>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</si>
  <si>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</si>
  <si>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</si>
  <si>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</si>
  <si>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</si>
  <si>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</si>
  <si>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</si>
  <si>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</si>
  <si>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</si>
  <si>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</si>
  <si>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</si>
  <si>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</si>
  <si>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</si>
  <si>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</si>
  <si>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</si>
  <si>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</si>
  <si>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</si>
  <si>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</si>
  <si>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</si>
  <si>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</si>
  <si>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</si>
  <si>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</si>
  <si>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</si>
  <si>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</si>
  <si>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</si>
  <si>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</si>
  <si>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</si>
  <si>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</si>
  <si>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</si>
  <si>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</si>
  <si>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</si>
  <si>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</si>
  <si>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</si>
  <si>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</si>
  <si>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</si>
  <si>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</si>
  <si>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</si>
  <si>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</si>
  <si>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</si>
  <si>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</si>
  <si>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</si>
  <si>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</si>
  <si>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</si>
  <si>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Mide  el avance en la ejecución de los informes de seguimiento y evaluación realizados
</t>
  </si>
  <si>
    <t>Indicador revisado y/o actualizado y aprobado por el lider del proceso 30/03/2020</t>
  </si>
  <si>
    <t>Se finalizó la etapa de planeación de la  auditoria al proceso de Sistemas y Seguridad de la Información haciendo apertura de la auditoria el 25 de marzo de 2022. Evidenciando así un avance del 5, % del indicador.</t>
  </si>
  <si>
    <t xml:space="preserve">A la fecha la Oficina de control Interno realizo los siguientes informes:
• Informe de Seguimiento a la Audiencia de Rendición de Cuentas de la Corporación
• Informe de Seguimiento cuatrimestral al Plan Anticorrupción y Atención al Ciudadano.        (Tercer cuatrimestre 2021)
• Rendición de  cuenta anual de la Corporación a la Contraloría. (Seguimiento al plan de mejoramiento institucional a la Contraloría.) 
• Informe de Control Interno Contable
• Informe de Derechos de Autor
•  Informe de Evaluación por Dependencias Vigencia 2021 
• Informe de Seguimiento del Plan de Acción Anual vigencia 2021
• Formulario Único Reporte de Avances de la Gestión- FURAG
</t>
  </si>
  <si>
    <t>Red Interna:CONTROL_INTERNO(X:)\AÑO 2022</t>
  </si>
  <si>
    <t>Ponderaciòn</t>
  </si>
  <si>
    <t>total %</t>
  </si>
  <si>
    <t>Proceso</t>
  </si>
  <si>
    <t>Planeación</t>
  </si>
  <si>
    <t>Ejecución</t>
  </si>
  <si>
    <t>Evaluación</t>
  </si>
  <si>
    <t>Total</t>
  </si>
  <si>
    <t xml:space="preserve">Sistemas y seguridad de la  información  </t>
  </si>
  <si>
    <t xml:space="preserve"> Anales Publicaciones y relatoría  </t>
  </si>
  <si>
    <t xml:space="preserve">Gestión de recursos físicos </t>
  </si>
  <si>
    <t>Control Político</t>
  </si>
  <si>
    <t xml:space="preserve">Atención del Ciudadano  </t>
  </si>
  <si>
    <t>Direccionamiento Estratégico</t>
  </si>
  <si>
    <t>Mejora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</si>
</sst>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7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14" fontId="4" fillId="0" borderId="60" xfId="0" applyNumberFormat="1" applyFont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" borderId="46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31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2" fontId="4" fillId="0" borderId="23" xfId="0" applyNumberFormat="1" applyFont="1" applyBorder="1" applyAlignment="1" applyProtection="1">
      <alignment horizontal="center" vertical="center" wrapText="1"/>
      <protection locked="0"/>
    </xf>
    <xf numFmtId="2" fontId="4" fillId="0" borderId="58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31" fillId="0" borderId="1" xfId="0" applyFont="1" applyBorder="1"/>
    <xf numFmtId="9" fontId="32" fillId="0" borderId="1" xfId="0" applyNumberFormat="1" applyFont="1" applyFill="1" applyBorder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/>
    <xf numFmtId="0" fontId="31" fillId="0" borderId="6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 vertical="center"/>
    </xf>
    <xf numFmtId="0" fontId="31" fillId="30" borderId="1" xfId="0" applyFont="1" applyFill="1" applyBorder="1"/>
    <xf numFmtId="9" fontId="31" fillId="0" borderId="61" xfId="0" applyNumberFormat="1" applyFont="1" applyBorder="1" applyAlignment="1">
      <alignment horizontal="center"/>
    </xf>
    <xf numFmtId="9" fontId="31" fillId="0" borderId="1" xfId="0" applyNumberFormat="1" applyFont="1" applyFill="1" applyBorder="1" applyAlignment="1">
      <alignment horizontal="center"/>
    </xf>
    <xf numFmtId="9" fontId="31" fillId="0" borderId="62" xfId="0" applyNumberFormat="1" applyFont="1" applyFill="1" applyBorder="1" applyAlignment="1">
      <alignment horizontal="center" vertical="center"/>
    </xf>
    <xf numFmtId="10" fontId="31" fillId="0" borderId="1" xfId="1" applyNumberFormat="1" applyFont="1" applyFill="1" applyBorder="1" applyAlignment="1">
      <alignment horizontal="center" vertical="center"/>
    </xf>
    <xf numFmtId="16" fontId="0" fillId="0" borderId="0" xfId="0" applyNumberFormat="1"/>
    <xf numFmtId="0" fontId="33" fillId="30" borderId="1" xfId="0" applyFont="1" applyFill="1" applyBorder="1" applyAlignment="1">
      <alignment vertic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0" fontId="33" fillId="30" borderId="29" xfId="0" applyFont="1" applyFill="1" applyBorder="1" applyAlignment="1">
      <alignment vertical="center"/>
    </xf>
    <xf numFmtId="9" fontId="31" fillId="30" borderId="61" xfId="1" applyFont="1" applyFill="1" applyBorder="1" applyAlignment="1">
      <alignment horizontal="center"/>
    </xf>
    <xf numFmtId="9" fontId="31" fillId="30" borderId="1" xfId="1" applyFont="1" applyFill="1" applyBorder="1" applyAlignment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0.05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6089264"/>
        <c:axId val="-883650800"/>
      </c:barChart>
      <c:catAx>
        <c:axId val="-108608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3650800"/>
        <c:crosses val="autoZero"/>
        <c:auto val="1"/>
        <c:lblAlgn val="ctr"/>
        <c:lblOffset val="100"/>
        <c:noMultiLvlLbl val="0"/>
      </c:catAx>
      <c:valAx>
        <c:axId val="-883650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08608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883642640"/>
        <c:axId val="-883641008"/>
      </c:barChart>
      <c:catAx>
        <c:axId val="-88364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3641008"/>
        <c:crosses val="autoZero"/>
        <c:auto val="1"/>
        <c:lblAlgn val="ctr"/>
        <c:lblOffset val="100"/>
        <c:noMultiLvlLbl val="0"/>
      </c:catAx>
      <c:valAx>
        <c:axId val="-883641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8364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RODRIGUEZ/Documents/CB/Boris%20Jose%20R_G/2022/Indicadores/reporte%20Indicadores/Reportes%20y%20publicar/Reportes/1%20trimestre/15.%20Evaluaci&#243;n%20Independiente2.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>
        <row r="104">
          <cell r="I104" t="str">
            <v xml:space="preserve">Mensual </v>
          </cell>
        </row>
        <row r="105">
          <cell r="I105" t="str">
            <v>Bimensual</v>
          </cell>
        </row>
        <row r="106">
          <cell r="I106" t="str">
            <v>Trimestral</v>
          </cell>
        </row>
        <row r="107">
          <cell r="I107" t="str">
            <v>Cuatrimestral</v>
          </cell>
        </row>
        <row r="108">
          <cell r="I108" t="str">
            <v>Semestral</v>
          </cell>
        </row>
        <row r="109">
          <cell r="I109" t="str">
            <v>Anual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zoomScale="85" zoomScaleNormal="85" zoomScaleSheetLayoutView="90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16"/>
      <c r="C2" s="117"/>
      <c r="D2" s="118"/>
      <c r="E2" s="76" t="s">
        <v>71</v>
      </c>
      <c r="F2" s="77"/>
      <c r="G2" s="77"/>
      <c r="H2" s="77"/>
      <c r="I2" s="77"/>
      <c r="J2" s="77"/>
      <c r="K2" s="77"/>
      <c r="L2" s="77"/>
      <c r="M2" s="77"/>
      <c r="N2" s="78"/>
      <c r="O2" s="100" t="s">
        <v>91</v>
      </c>
      <c r="P2" s="100"/>
      <c r="Q2" s="100"/>
      <c r="R2" s="100"/>
    </row>
    <row r="3" spans="2:18" ht="24.75" customHeight="1" x14ac:dyDescent="0.2">
      <c r="B3" s="119"/>
      <c r="C3" s="120"/>
      <c r="D3" s="121"/>
      <c r="E3" s="79"/>
      <c r="F3" s="80"/>
      <c r="G3" s="80"/>
      <c r="H3" s="80"/>
      <c r="I3" s="80"/>
      <c r="J3" s="80"/>
      <c r="K3" s="80"/>
      <c r="L3" s="80"/>
      <c r="M3" s="80"/>
      <c r="N3" s="81"/>
      <c r="O3" s="100" t="s">
        <v>92</v>
      </c>
      <c r="P3" s="100"/>
      <c r="Q3" s="100"/>
      <c r="R3" s="100"/>
    </row>
    <row r="4" spans="2:18" ht="24.75" customHeight="1" thickBot="1" x14ac:dyDescent="0.25">
      <c r="B4" s="119"/>
      <c r="C4" s="120"/>
      <c r="D4" s="121"/>
      <c r="E4" s="82"/>
      <c r="F4" s="83"/>
      <c r="G4" s="83"/>
      <c r="H4" s="83"/>
      <c r="I4" s="83"/>
      <c r="J4" s="83"/>
      <c r="K4" s="83"/>
      <c r="L4" s="83"/>
      <c r="M4" s="83"/>
      <c r="N4" s="84"/>
      <c r="O4" s="100" t="s">
        <v>93</v>
      </c>
      <c r="P4" s="100"/>
      <c r="Q4" s="100"/>
      <c r="R4" s="100"/>
    </row>
    <row r="5" spans="2:18" ht="13.5" thickBot="1" x14ac:dyDescent="0.25">
      <c r="B5" s="157" t="s">
        <v>105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59"/>
      <c r="Q5" s="159"/>
      <c r="R5" s="160"/>
    </row>
    <row r="6" spans="2:18" ht="15" customHeight="1" thickBot="1" x14ac:dyDescent="0.25">
      <c r="B6" s="122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13.5" thickBot="1" x14ac:dyDescent="0.25">
      <c r="B7" s="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6"/>
    </row>
    <row r="8" spans="2:18" ht="23.25" customHeight="1" thickBot="1" x14ac:dyDescent="0.25">
      <c r="B8" s="5"/>
      <c r="C8" s="7" t="s">
        <v>63</v>
      </c>
      <c r="D8" s="125" t="s">
        <v>58</v>
      </c>
      <c r="E8" s="126"/>
      <c r="F8" s="126"/>
      <c r="G8" s="126"/>
      <c r="H8" s="126"/>
      <c r="I8" s="127"/>
      <c r="J8" s="101" t="s">
        <v>59</v>
      </c>
      <c r="K8" s="102"/>
      <c r="L8" s="153" t="s">
        <v>99</v>
      </c>
      <c r="M8" s="154"/>
      <c r="N8" s="154"/>
      <c r="O8" s="154"/>
      <c r="P8" s="154"/>
      <c r="Q8" s="155"/>
      <c r="R8" s="6"/>
    </row>
    <row r="9" spans="2:18" ht="23.25" customHeight="1" thickBot="1" x14ac:dyDescent="0.25">
      <c r="B9" s="5"/>
      <c r="C9" s="7" t="s">
        <v>62</v>
      </c>
      <c r="D9" s="113" t="s">
        <v>86</v>
      </c>
      <c r="E9" s="114"/>
      <c r="F9" s="114"/>
      <c r="G9" s="114"/>
      <c r="H9" s="114"/>
      <c r="I9" s="115"/>
      <c r="J9" s="103" t="s">
        <v>60</v>
      </c>
      <c r="K9" s="104"/>
      <c r="L9" s="107" t="s">
        <v>103</v>
      </c>
      <c r="M9" s="108"/>
      <c r="N9" s="108"/>
      <c r="O9" s="108"/>
      <c r="P9" s="108"/>
      <c r="Q9" s="109"/>
      <c r="R9" s="6"/>
    </row>
    <row r="10" spans="2:18" ht="29.25" customHeight="1" thickBot="1" x14ac:dyDescent="0.25">
      <c r="B10" s="5"/>
      <c r="C10" s="7" t="s">
        <v>61</v>
      </c>
      <c r="D10" s="113" t="s">
        <v>85</v>
      </c>
      <c r="E10" s="114"/>
      <c r="F10" s="114"/>
      <c r="G10" s="114"/>
      <c r="H10" s="114"/>
      <c r="I10" s="115"/>
      <c r="J10" s="105"/>
      <c r="K10" s="106"/>
      <c r="L10" s="110"/>
      <c r="M10" s="111"/>
      <c r="N10" s="111"/>
      <c r="O10" s="111"/>
      <c r="P10" s="111"/>
      <c r="Q10" s="112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6" t="s">
        <v>14</v>
      </c>
      <c r="D12" s="147"/>
      <c r="E12" s="146" t="s">
        <v>64</v>
      </c>
      <c r="F12" s="152"/>
      <c r="G12" s="135" t="s">
        <v>1</v>
      </c>
      <c r="H12" s="136"/>
      <c r="I12" s="146" t="s">
        <v>3</v>
      </c>
      <c r="J12" s="152"/>
      <c r="K12" s="164" t="s">
        <v>6</v>
      </c>
      <c r="L12" s="165"/>
      <c r="M12" s="85" t="s">
        <v>2</v>
      </c>
      <c r="N12" s="86"/>
      <c r="O12" s="87"/>
      <c r="P12" s="94" t="s">
        <v>73</v>
      </c>
      <c r="Q12" s="95"/>
      <c r="R12" s="6"/>
    </row>
    <row r="13" spans="2:18" ht="15" customHeight="1" x14ac:dyDescent="0.2">
      <c r="B13" s="5"/>
      <c r="C13" s="88" t="s">
        <v>98</v>
      </c>
      <c r="D13" s="89"/>
      <c r="E13" s="148">
        <v>1</v>
      </c>
      <c r="F13" s="149"/>
      <c r="G13" s="172" t="s">
        <v>87</v>
      </c>
      <c r="H13" s="173"/>
      <c r="I13" s="88" t="s">
        <v>4</v>
      </c>
      <c r="J13" s="97"/>
      <c r="K13" s="166" t="s">
        <v>8</v>
      </c>
      <c r="L13" s="167"/>
      <c r="M13" s="88" t="s">
        <v>102</v>
      </c>
      <c r="N13" s="89"/>
      <c r="O13" s="90"/>
      <c r="P13" s="96" t="s">
        <v>78</v>
      </c>
      <c r="Q13" s="97"/>
      <c r="R13" s="6"/>
    </row>
    <row r="14" spans="2:18" ht="15.75" customHeight="1" thickBot="1" x14ac:dyDescent="0.25">
      <c r="B14" s="5"/>
      <c r="C14" s="91"/>
      <c r="D14" s="92"/>
      <c r="E14" s="150"/>
      <c r="F14" s="151"/>
      <c r="G14" s="174"/>
      <c r="H14" s="175"/>
      <c r="I14" s="91"/>
      <c r="J14" s="99"/>
      <c r="K14" s="168"/>
      <c r="L14" s="169"/>
      <c r="M14" s="91"/>
      <c r="N14" s="92"/>
      <c r="O14" s="93"/>
      <c r="P14" s="98"/>
      <c r="Q14" s="99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85" t="s">
        <v>11</v>
      </c>
      <c r="D16" s="176" t="s">
        <v>27</v>
      </c>
      <c r="E16" s="177"/>
      <c r="F16" s="182" t="s">
        <v>88</v>
      </c>
      <c r="G16" s="18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70"/>
      <c r="D17" s="178" t="s">
        <v>28</v>
      </c>
      <c r="E17" s="179"/>
      <c r="F17" s="70" t="s">
        <v>90</v>
      </c>
      <c r="G17" s="7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71"/>
      <c r="D18" s="180" t="s">
        <v>29</v>
      </c>
      <c r="E18" s="181"/>
      <c r="F18" s="73" t="s">
        <v>89</v>
      </c>
      <c r="G18" s="7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7" t="s">
        <v>24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1" t="s">
        <v>12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6"/>
    </row>
    <row r="24" spans="2:20" ht="27" customHeight="1" thickBot="1" x14ac:dyDescent="0.25">
      <c r="B24" s="5"/>
      <c r="C24" s="13" t="s">
        <v>16</v>
      </c>
      <c r="D24" s="49" t="s">
        <v>94</v>
      </c>
      <c r="E24" s="50"/>
      <c r="F24" s="51"/>
      <c r="G24" s="49" t="s">
        <v>95</v>
      </c>
      <c r="H24" s="50"/>
      <c r="I24" s="51"/>
      <c r="J24" s="49" t="s">
        <v>96</v>
      </c>
      <c r="K24" s="50"/>
      <c r="L24" s="51"/>
      <c r="M24" s="49" t="s">
        <v>97</v>
      </c>
      <c r="N24" s="50"/>
      <c r="O24" s="51"/>
      <c r="P24" s="184" t="s">
        <v>13</v>
      </c>
      <c r="Q24" s="163"/>
      <c r="R24" s="6"/>
    </row>
    <row r="25" spans="2:20" ht="14.45" customHeight="1" x14ac:dyDescent="0.2">
      <c r="B25" s="5"/>
      <c r="C25" s="14" t="s">
        <v>17</v>
      </c>
      <c r="D25" s="64">
        <v>0</v>
      </c>
      <c r="E25" s="65"/>
      <c r="F25" s="66"/>
      <c r="G25" s="52">
        <v>0.28570000000000001</v>
      </c>
      <c r="H25" s="53"/>
      <c r="I25" s="54"/>
      <c r="J25" s="52">
        <v>0.57140000000000002</v>
      </c>
      <c r="K25" s="53"/>
      <c r="L25" s="54"/>
      <c r="M25" s="64">
        <v>1</v>
      </c>
      <c r="N25" s="65"/>
      <c r="O25" s="66"/>
      <c r="P25" s="192">
        <v>1</v>
      </c>
      <c r="Q25" s="193"/>
      <c r="R25" s="6"/>
    </row>
    <row r="26" spans="2:20" ht="14.45" customHeight="1" x14ac:dyDescent="0.2">
      <c r="B26" s="5"/>
      <c r="C26" s="15" t="s">
        <v>15</v>
      </c>
      <c r="D26" s="219">
        <f>+(1*50%)</f>
        <v>0.5</v>
      </c>
      <c r="E26" s="220"/>
      <c r="F26" s="221"/>
      <c r="G26" s="70"/>
      <c r="H26" s="71"/>
      <c r="I26" s="72"/>
      <c r="J26" s="55"/>
      <c r="K26" s="56"/>
      <c r="L26" s="57"/>
      <c r="M26" s="55"/>
      <c r="N26" s="56"/>
      <c r="O26" s="57"/>
      <c r="P26" s="188"/>
      <c r="Q26" s="189"/>
      <c r="R26" s="6"/>
    </row>
    <row r="27" spans="2:20" ht="15" customHeight="1" thickBot="1" x14ac:dyDescent="0.25">
      <c r="B27" s="5"/>
      <c r="C27" s="16" t="s">
        <v>37</v>
      </c>
      <c r="D27" s="58">
        <v>10</v>
      </c>
      <c r="E27" s="59"/>
      <c r="F27" s="60"/>
      <c r="G27" s="73"/>
      <c r="H27" s="74"/>
      <c r="I27" s="75"/>
      <c r="J27" s="58"/>
      <c r="K27" s="59"/>
      <c r="L27" s="60"/>
      <c r="M27" s="58"/>
      <c r="N27" s="59"/>
      <c r="O27" s="60"/>
      <c r="P27" s="190"/>
      <c r="Q27" s="191"/>
      <c r="R27" s="6"/>
    </row>
    <row r="28" spans="2:20" ht="15" customHeight="1" thickBot="1" x14ac:dyDescent="0.25">
      <c r="B28" s="5"/>
      <c r="C28" s="17" t="s">
        <v>30</v>
      </c>
      <c r="D28" s="67">
        <f>+D26/D27</f>
        <v>0.05</v>
      </c>
      <c r="E28" s="68"/>
      <c r="F28" s="69"/>
      <c r="G28" s="61" t="e">
        <f>+G26/G27</f>
        <v>#DIV/0!</v>
      </c>
      <c r="H28" s="62"/>
      <c r="I28" s="63"/>
      <c r="J28" s="61" t="e">
        <f>+J26/J27</f>
        <v>#DIV/0!</v>
      </c>
      <c r="K28" s="62"/>
      <c r="L28" s="63"/>
      <c r="M28" s="61" t="e">
        <f>+M26/M27</f>
        <v>#DIV/0!</v>
      </c>
      <c r="N28" s="62"/>
      <c r="O28" s="63"/>
      <c r="P28" s="194" t="e">
        <f>P26/P27</f>
        <v>#DIV/0!</v>
      </c>
      <c r="Q28" s="6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87"/>
      <c r="J31" s="187"/>
      <c r="K31" s="187"/>
      <c r="L31" s="187"/>
      <c r="M31" s="187"/>
      <c r="N31" s="187"/>
      <c r="O31" s="187"/>
      <c r="P31" s="187"/>
      <c r="Q31" s="18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2" t="s">
        <v>22</v>
      </c>
      <c r="D42" s="133"/>
      <c r="E42" s="133"/>
      <c r="F42" s="133"/>
      <c r="G42" s="133"/>
      <c r="H42" s="133"/>
      <c r="I42" s="133"/>
      <c r="J42" s="133"/>
      <c r="K42" s="122" t="s">
        <v>81</v>
      </c>
      <c r="L42" s="123"/>
      <c r="M42" s="123"/>
      <c r="N42" s="123"/>
      <c r="O42" s="123"/>
      <c r="P42" s="123"/>
      <c r="Q42" s="124"/>
      <c r="R42" s="6"/>
    </row>
    <row r="43" spans="2:18" ht="28.5" customHeight="1" thickBot="1" x14ac:dyDescent="0.25">
      <c r="B43" s="5"/>
      <c r="C43" s="38"/>
      <c r="D43" s="39" t="s">
        <v>83</v>
      </c>
      <c r="E43" s="195" t="s">
        <v>84</v>
      </c>
      <c r="F43" s="195"/>
      <c r="G43" s="195"/>
      <c r="H43" s="195"/>
      <c r="I43" s="195"/>
      <c r="J43" s="196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47">
        <v>44651</v>
      </c>
      <c r="E44" s="222" t="s">
        <v>106</v>
      </c>
      <c r="F44" s="223"/>
      <c r="G44" s="223"/>
      <c r="H44" s="223"/>
      <c r="I44" s="223"/>
      <c r="J44" s="224"/>
      <c r="K44" s="130"/>
      <c r="L44" s="130"/>
      <c r="M44" s="130"/>
      <c r="N44" s="130"/>
      <c r="O44" s="130"/>
      <c r="P44" s="130"/>
      <c r="Q44" s="131"/>
      <c r="R44" s="6"/>
    </row>
    <row r="45" spans="2:18" ht="57" customHeight="1" thickBot="1" x14ac:dyDescent="0.25">
      <c r="B45" s="5"/>
      <c r="C45" s="20" t="s">
        <v>19</v>
      </c>
      <c r="D45" s="47"/>
      <c r="E45" s="197"/>
      <c r="F45" s="198"/>
      <c r="G45" s="198"/>
      <c r="H45" s="198"/>
      <c r="I45" s="198"/>
      <c r="J45" s="199"/>
      <c r="K45" s="130"/>
      <c r="L45" s="130"/>
      <c r="M45" s="130"/>
      <c r="N45" s="130"/>
      <c r="O45" s="130"/>
      <c r="P45" s="130"/>
      <c r="Q45" s="131"/>
      <c r="R45" s="6"/>
    </row>
    <row r="46" spans="2:18" ht="98.25" customHeight="1" thickBot="1" x14ac:dyDescent="0.25">
      <c r="B46" s="5"/>
      <c r="C46" s="21" t="s">
        <v>72</v>
      </c>
      <c r="D46" s="47"/>
      <c r="E46" s="197"/>
      <c r="F46" s="198"/>
      <c r="G46" s="198"/>
      <c r="H46" s="198"/>
      <c r="I46" s="198"/>
      <c r="J46" s="199"/>
      <c r="K46" s="185"/>
      <c r="L46" s="185"/>
      <c r="M46" s="185"/>
      <c r="N46" s="185"/>
      <c r="O46" s="185"/>
      <c r="P46" s="185"/>
      <c r="Q46" s="186"/>
      <c r="R46" s="6"/>
    </row>
    <row r="47" spans="2:18" ht="92.25" customHeight="1" thickBot="1" x14ac:dyDescent="0.25">
      <c r="B47" s="5"/>
      <c r="C47" s="20" t="s">
        <v>20</v>
      </c>
      <c r="D47" s="47"/>
      <c r="E47" s="197"/>
      <c r="F47" s="198"/>
      <c r="G47" s="198"/>
      <c r="H47" s="198"/>
      <c r="I47" s="198"/>
      <c r="J47" s="199"/>
      <c r="K47" s="130"/>
      <c r="L47" s="130"/>
      <c r="M47" s="130"/>
      <c r="N47" s="130"/>
      <c r="O47" s="130"/>
      <c r="P47" s="130"/>
      <c r="Q47" s="131"/>
      <c r="R47" s="6"/>
    </row>
    <row r="48" spans="2:18" ht="40.5" customHeight="1" thickBot="1" x14ac:dyDescent="0.25">
      <c r="B48" s="5"/>
      <c r="C48" s="20" t="s">
        <v>21</v>
      </c>
      <c r="D48" s="40"/>
      <c r="E48" s="140"/>
      <c r="F48" s="141"/>
      <c r="G48" s="141"/>
      <c r="H48" s="141"/>
      <c r="I48" s="141"/>
      <c r="J48" s="142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40"/>
      <c r="F49" s="141"/>
      <c r="G49" s="141"/>
      <c r="H49" s="141"/>
      <c r="I49" s="141"/>
      <c r="J49" s="142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40"/>
      <c r="F50" s="141"/>
      <c r="G50" s="141"/>
      <c r="H50" s="141"/>
      <c r="I50" s="141"/>
      <c r="J50" s="142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40"/>
      <c r="F51" s="141"/>
      <c r="G51" s="141"/>
      <c r="H51" s="141"/>
      <c r="I51" s="141"/>
      <c r="J51" s="142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40"/>
      <c r="F52" s="141"/>
      <c r="G52" s="141"/>
      <c r="H52" s="141"/>
      <c r="I52" s="141"/>
      <c r="J52" s="142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40"/>
      <c r="F53" s="141"/>
      <c r="G53" s="141"/>
      <c r="H53" s="141"/>
      <c r="I53" s="141"/>
      <c r="J53" s="142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40"/>
      <c r="F54" s="141"/>
      <c r="G54" s="141"/>
      <c r="H54" s="141"/>
      <c r="I54" s="141"/>
      <c r="J54" s="142"/>
      <c r="K54" s="130"/>
      <c r="L54" s="130"/>
      <c r="M54" s="130"/>
      <c r="N54" s="130"/>
      <c r="O54" s="130"/>
      <c r="P54" s="130"/>
      <c r="Q54" s="131"/>
      <c r="R54" s="6"/>
    </row>
    <row r="55" spans="2:18" ht="34.5" customHeight="1" thickBot="1" x14ac:dyDescent="0.25">
      <c r="B55" s="5"/>
      <c r="C55" s="20" t="s">
        <v>70</v>
      </c>
      <c r="D55" s="41"/>
      <c r="E55" s="143"/>
      <c r="F55" s="144"/>
      <c r="G55" s="144"/>
      <c r="H55" s="144"/>
      <c r="I55" s="144"/>
      <c r="J55" s="145"/>
      <c r="K55" s="130"/>
      <c r="L55" s="130"/>
      <c r="M55" s="130"/>
      <c r="N55" s="130"/>
      <c r="O55" s="130"/>
      <c r="P55" s="130"/>
      <c r="Q55" s="131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4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28"/>
      <c r="N104" s="128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29"/>
      <c r="N105" s="129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29"/>
      <c r="N106" s="129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29"/>
      <c r="N107" s="129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29"/>
      <c r="N108" s="129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29"/>
      <c r="N109" s="129"/>
    </row>
    <row r="110" spans="3:21" x14ac:dyDescent="0.2">
      <c r="C110" s="30" t="s">
        <v>53</v>
      </c>
      <c r="D110" s="31"/>
      <c r="M110" s="128"/>
      <c r="N110" s="128"/>
    </row>
    <row r="111" spans="3:21" ht="66" customHeight="1" x14ac:dyDescent="0.2">
      <c r="C111" s="30" t="s">
        <v>54</v>
      </c>
      <c r="D111" s="31"/>
      <c r="M111" s="134"/>
      <c r="N111" s="134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D27:F27"/>
    <mergeCell ref="D28:F28"/>
    <mergeCell ref="G25:I25"/>
    <mergeCell ref="G26:I26"/>
    <mergeCell ref="G27:I27"/>
    <mergeCell ref="G28:I28"/>
    <mergeCell ref="J26:L26"/>
    <mergeCell ref="J27:L27"/>
    <mergeCell ref="J28:L28"/>
    <mergeCell ref="M25:O25"/>
    <mergeCell ref="M26:O26"/>
    <mergeCell ref="M27:O27"/>
    <mergeCell ref="M28:O28"/>
    <mergeCell ref="D24:F24"/>
    <mergeCell ref="G24:I24"/>
    <mergeCell ref="J24:L24"/>
    <mergeCell ref="M24:O24"/>
    <mergeCell ref="J25:L25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P25 M25"/>
    <dataValidation allowBlank="1" showInputMessage="1" showErrorMessage="1" prompt="Realice un pequeño análisis, acerca del cumplimiento o incumplimiento del indicador, identificando los factores que fueron relevantes en el resultado del indicador." sqref="C44:C55 D47 D48:J55 E44:J46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 valor registrado en el numerador de la fórmula de cálculo" sqref="G26 M26 J26 P26:P27 D26"/>
    <dataValidation allowBlank="1" showInputMessage="1" showErrorMessage="1" prompt="Identifique el valor registrado en el denominador de la fórmula de cálculo" sqref="J27 M27 G27 D27"/>
    <dataValidation allowBlank="1" showInputMessage="1" showErrorMessage="1" prompt="Identifique el resultado del indicador en la medición desarrollada" sqref="D28 G28 J28 P28 M28"/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zoomScale="70" zoomScaleNormal="70" zoomScaleSheetLayoutView="70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16"/>
      <c r="C2" s="117"/>
      <c r="D2" s="118"/>
      <c r="E2" s="76" t="s">
        <v>71</v>
      </c>
      <c r="F2" s="77"/>
      <c r="G2" s="77"/>
      <c r="H2" s="77"/>
      <c r="I2" s="77"/>
      <c r="J2" s="77"/>
      <c r="K2" s="77"/>
      <c r="L2" s="77"/>
      <c r="M2" s="77"/>
      <c r="N2" s="78"/>
      <c r="O2" s="100" t="s">
        <v>91</v>
      </c>
      <c r="P2" s="100"/>
      <c r="Q2" s="100"/>
      <c r="R2" s="100"/>
    </row>
    <row r="3" spans="2:18" ht="24.75" customHeight="1" x14ac:dyDescent="0.2">
      <c r="B3" s="119"/>
      <c r="C3" s="120"/>
      <c r="D3" s="121"/>
      <c r="E3" s="79"/>
      <c r="F3" s="80"/>
      <c r="G3" s="80"/>
      <c r="H3" s="80"/>
      <c r="I3" s="80"/>
      <c r="J3" s="80"/>
      <c r="K3" s="80"/>
      <c r="L3" s="80"/>
      <c r="M3" s="80"/>
      <c r="N3" s="81"/>
      <c r="O3" s="100" t="s">
        <v>92</v>
      </c>
      <c r="P3" s="100"/>
      <c r="Q3" s="100"/>
      <c r="R3" s="100"/>
    </row>
    <row r="4" spans="2:18" ht="24.75" customHeight="1" thickBot="1" x14ac:dyDescent="0.25">
      <c r="B4" s="119"/>
      <c r="C4" s="120"/>
      <c r="D4" s="121"/>
      <c r="E4" s="82"/>
      <c r="F4" s="83"/>
      <c r="G4" s="83"/>
      <c r="H4" s="83"/>
      <c r="I4" s="83"/>
      <c r="J4" s="83"/>
      <c r="K4" s="83"/>
      <c r="L4" s="83"/>
      <c r="M4" s="83"/>
      <c r="N4" s="84"/>
      <c r="O4" s="100" t="s">
        <v>93</v>
      </c>
      <c r="P4" s="100"/>
      <c r="Q4" s="100"/>
      <c r="R4" s="100"/>
    </row>
    <row r="5" spans="2:18" ht="13.5" thickBot="1" x14ac:dyDescent="0.25">
      <c r="B5" s="157" t="s">
        <v>105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59"/>
      <c r="Q5" s="159"/>
      <c r="R5" s="160"/>
    </row>
    <row r="6" spans="2:18" ht="15" customHeight="1" thickBot="1" x14ac:dyDescent="0.25">
      <c r="B6" s="122" t="s">
        <v>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13.5" thickBot="1" x14ac:dyDescent="0.25">
      <c r="B7" s="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6"/>
    </row>
    <row r="8" spans="2:18" ht="23.25" customHeight="1" thickBot="1" x14ac:dyDescent="0.25">
      <c r="B8" s="5"/>
      <c r="C8" s="7" t="s">
        <v>63</v>
      </c>
      <c r="D8" s="125" t="s">
        <v>58</v>
      </c>
      <c r="E8" s="126"/>
      <c r="F8" s="126"/>
      <c r="G8" s="126"/>
      <c r="H8" s="126"/>
      <c r="I8" s="127"/>
      <c r="J8" s="101" t="s">
        <v>59</v>
      </c>
      <c r="K8" s="102"/>
      <c r="L8" s="153" t="s">
        <v>101</v>
      </c>
      <c r="M8" s="154"/>
      <c r="N8" s="154"/>
      <c r="O8" s="154"/>
      <c r="P8" s="154"/>
      <c r="Q8" s="155"/>
      <c r="R8" s="6"/>
    </row>
    <row r="9" spans="2:18" ht="23.25" customHeight="1" thickBot="1" x14ac:dyDescent="0.25">
      <c r="B9" s="5"/>
      <c r="C9" s="7" t="s">
        <v>62</v>
      </c>
      <c r="D9" s="200" t="s">
        <v>86</v>
      </c>
      <c r="E9" s="201"/>
      <c r="F9" s="201"/>
      <c r="G9" s="201"/>
      <c r="H9" s="201"/>
      <c r="I9" s="202"/>
      <c r="J9" s="103" t="s">
        <v>60</v>
      </c>
      <c r="K9" s="104"/>
      <c r="L9" s="203" t="s">
        <v>104</v>
      </c>
      <c r="M9" s="204"/>
      <c r="N9" s="204"/>
      <c r="O9" s="204"/>
      <c r="P9" s="204"/>
      <c r="Q9" s="205"/>
      <c r="R9" s="6"/>
    </row>
    <row r="10" spans="2:18" ht="27.95" customHeight="1" thickBot="1" x14ac:dyDescent="0.25">
      <c r="B10" s="5"/>
      <c r="C10" s="7" t="s">
        <v>61</v>
      </c>
      <c r="D10" s="200" t="s">
        <v>85</v>
      </c>
      <c r="E10" s="201"/>
      <c r="F10" s="201"/>
      <c r="G10" s="201"/>
      <c r="H10" s="201"/>
      <c r="I10" s="202"/>
      <c r="J10" s="105"/>
      <c r="K10" s="106"/>
      <c r="L10" s="206"/>
      <c r="M10" s="207"/>
      <c r="N10" s="207"/>
      <c r="O10" s="207"/>
      <c r="P10" s="207"/>
      <c r="Q10" s="20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6" t="s">
        <v>14</v>
      </c>
      <c r="D12" s="147"/>
      <c r="E12" s="146" t="s">
        <v>64</v>
      </c>
      <c r="F12" s="152"/>
      <c r="G12" s="135" t="s">
        <v>1</v>
      </c>
      <c r="H12" s="136"/>
      <c r="I12" s="146" t="s">
        <v>3</v>
      </c>
      <c r="J12" s="152"/>
      <c r="K12" s="164" t="s">
        <v>6</v>
      </c>
      <c r="L12" s="165"/>
      <c r="M12" s="85" t="s">
        <v>2</v>
      </c>
      <c r="N12" s="86"/>
      <c r="O12" s="87"/>
      <c r="P12" s="94" t="s">
        <v>73</v>
      </c>
      <c r="Q12" s="95"/>
      <c r="R12" s="6"/>
    </row>
    <row r="13" spans="2:18" ht="15" customHeight="1" x14ac:dyDescent="0.2">
      <c r="B13" s="5"/>
      <c r="C13" s="88" t="s">
        <v>100</v>
      </c>
      <c r="D13" s="89"/>
      <c r="E13" s="148">
        <v>1</v>
      </c>
      <c r="F13" s="149"/>
      <c r="G13" s="172" t="s">
        <v>87</v>
      </c>
      <c r="H13" s="173"/>
      <c r="I13" s="88" t="s">
        <v>4</v>
      </c>
      <c r="J13" s="97"/>
      <c r="K13" s="209" t="s">
        <v>8</v>
      </c>
      <c r="L13" s="210"/>
      <c r="M13" s="88" t="s">
        <v>108</v>
      </c>
      <c r="N13" s="89"/>
      <c r="O13" s="90"/>
      <c r="P13" s="96" t="s">
        <v>75</v>
      </c>
      <c r="Q13" s="97"/>
      <c r="R13" s="6"/>
    </row>
    <row r="14" spans="2:18" ht="15.75" customHeight="1" thickBot="1" x14ac:dyDescent="0.25">
      <c r="B14" s="5"/>
      <c r="C14" s="91"/>
      <c r="D14" s="92"/>
      <c r="E14" s="150"/>
      <c r="F14" s="151"/>
      <c r="G14" s="174"/>
      <c r="H14" s="175"/>
      <c r="I14" s="91"/>
      <c r="J14" s="99"/>
      <c r="K14" s="211"/>
      <c r="L14" s="212"/>
      <c r="M14" s="91"/>
      <c r="N14" s="92"/>
      <c r="O14" s="93"/>
      <c r="P14" s="98"/>
      <c r="Q14" s="99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85" t="s">
        <v>11</v>
      </c>
      <c r="D16" s="176" t="s">
        <v>27</v>
      </c>
      <c r="E16" s="177"/>
      <c r="F16" s="182" t="s">
        <v>88</v>
      </c>
      <c r="G16" s="18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70"/>
      <c r="D17" s="178" t="s">
        <v>28</v>
      </c>
      <c r="E17" s="179"/>
      <c r="F17" s="70" t="s">
        <v>90</v>
      </c>
      <c r="G17" s="7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71"/>
      <c r="D18" s="180" t="s">
        <v>29</v>
      </c>
      <c r="E18" s="181"/>
      <c r="F18" s="73" t="s">
        <v>89</v>
      </c>
      <c r="G18" s="7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7" t="s">
        <v>24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1" t="s">
        <v>12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6"/>
    </row>
    <row r="24" spans="2:20" ht="27" customHeight="1" thickBot="1" x14ac:dyDescent="0.25">
      <c r="B24" s="5"/>
      <c r="C24" s="13" t="s">
        <v>16</v>
      </c>
      <c r="D24" s="49" t="s">
        <v>94</v>
      </c>
      <c r="E24" s="50"/>
      <c r="F24" s="51"/>
      <c r="G24" s="49" t="s">
        <v>95</v>
      </c>
      <c r="H24" s="50"/>
      <c r="I24" s="51"/>
      <c r="J24" s="49" t="s">
        <v>96</v>
      </c>
      <c r="K24" s="50"/>
      <c r="L24" s="51"/>
      <c r="M24" s="49" t="s">
        <v>97</v>
      </c>
      <c r="N24" s="50"/>
      <c r="O24" s="51"/>
      <c r="P24" s="184" t="s">
        <v>13</v>
      </c>
      <c r="Q24" s="163"/>
      <c r="R24" s="6"/>
    </row>
    <row r="25" spans="2:20" ht="14.45" customHeight="1" x14ac:dyDescent="0.2">
      <c r="B25" s="5"/>
      <c r="C25" s="14" t="s">
        <v>17</v>
      </c>
      <c r="D25" s="64">
        <v>1</v>
      </c>
      <c r="E25" s="65"/>
      <c r="F25" s="66"/>
      <c r="G25" s="64">
        <v>1</v>
      </c>
      <c r="H25" s="65"/>
      <c r="I25" s="66"/>
      <c r="J25" s="64">
        <v>1</v>
      </c>
      <c r="K25" s="65"/>
      <c r="L25" s="66"/>
      <c r="M25" s="64">
        <v>1</v>
      </c>
      <c r="N25" s="65"/>
      <c r="O25" s="66"/>
      <c r="P25" s="192">
        <f>14/14</f>
        <v>1</v>
      </c>
      <c r="Q25" s="193"/>
      <c r="R25" s="6"/>
    </row>
    <row r="26" spans="2:20" ht="14.45" customHeight="1" x14ac:dyDescent="0.2">
      <c r="B26" s="5"/>
      <c r="C26" s="15" t="s">
        <v>15</v>
      </c>
      <c r="D26" s="55">
        <v>8</v>
      </c>
      <c r="E26" s="56"/>
      <c r="F26" s="57"/>
      <c r="G26" s="55"/>
      <c r="H26" s="56"/>
      <c r="I26" s="57"/>
      <c r="J26" s="55"/>
      <c r="K26" s="56"/>
      <c r="L26" s="57"/>
      <c r="M26" s="55"/>
      <c r="N26" s="56"/>
      <c r="O26" s="57"/>
      <c r="P26" s="188">
        <f>SUM(D26:O26)</f>
        <v>8</v>
      </c>
      <c r="Q26" s="189"/>
      <c r="R26" s="6"/>
    </row>
    <row r="27" spans="2:20" ht="15" customHeight="1" thickBot="1" x14ac:dyDescent="0.25">
      <c r="B27" s="5"/>
      <c r="C27" s="16" t="s">
        <v>37</v>
      </c>
      <c r="D27" s="58">
        <v>8</v>
      </c>
      <c r="E27" s="59"/>
      <c r="F27" s="60"/>
      <c r="G27" s="58"/>
      <c r="H27" s="59"/>
      <c r="I27" s="60"/>
      <c r="J27" s="58"/>
      <c r="K27" s="59"/>
      <c r="L27" s="60"/>
      <c r="M27" s="58"/>
      <c r="N27" s="59"/>
      <c r="O27" s="60"/>
      <c r="P27" s="188">
        <f>SUM(D27:O27)</f>
        <v>8</v>
      </c>
      <c r="Q27" s="189"/>
      <c r="R27" s="6"/>
    </row>
    <row r="28" spans="2:20" ht="15" customHeight="1" thickBot="1" x14ac:dyDescent="0.25">
      <c r="B28" s="5"/>
      <c r="C28" s="17" t="s">
        <v>30</v>
      </c>
      <c r="D28" s="61">
        <f>+D26/D27</f>
        <v>1</v>
      </c>
      <c r="E28" s="62"/>
      <c r="F28" s="63"/>
      <c r="G28" s="61" t="e">
        <f>+G26/G27</f>
        <v>#DIV/0!</v>
      </c>
      <c r="H28" s="62"/>
      <c r="I28" s="63"/>
      <c r="J28" s="61" t="e">
        <f>+J26/J27</f>
        <v>#DIV/0!</v>
      </c>
      <c r="K28" s="62"/>
      <c r="L28" s="63"/>
      <c r="M28" s="61" t="e">
        <f>+M26/M27</f>
        <v>#DIV/0!</v>
      </c>
      <c r="N28" s="62"/>
      <c r="O28" s="63"/>
      <c r="P28" s="194">
        <f t="shared" ref="P28" si="0">+P26/P27</f>
        <v>1</v>
      </c>
      <c r="Q28" s="6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87"/>
      <c r="J31" s="187"/>
      <c r="K31" s="187"/>
      <c r="L31" s="187"/>
      <c r="M31" s="187"/>
      <c r="N31" s="187"/>
      <c r="O31" s="187"/>
      <c r="P31" s="187"/>
      <c r="Q31" s="18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2" t="s">
        <v>22</v>
      </c>
      <c r="D42" s="133"/>
      <c r="E42" s="133"/>
      <c r="F42" s="133"/>
      <c r="G42" s="133"/>
      <c r="H42" s="133"/>
      <c r="I42" s="133"/>
      <c r="J42" s="133"/>
      <c r="K42" s="122" t="s">
        <v>81</v>
      </c>
      <c r="L42" s="123"/>
      <c r="M42" s="123"/>
      <c r="N42" s="123"/>
      <c r="O42" s="123"/>
      <c r="P42" s="123"/>
      <c r="Q42" s="124"/>
      <c r="R42" s="6"/>
    </row>
    <row r="43" spans="2:18" ht="28.5" customHeight="1" thickBot="1" x14ac:dyDescent="0.25">
      <c r="B43" s="5"/>
      <c r="C43" s="38"/>
      <c r="D43" s="39" t="s">
        <v>83</v>
      </c>
      <c r="E43" s="195" t="s">
        <v>84</v>
      </c>
      <c r="F43" s="195"/>
      <c r="G43" s="195"/>
      <c r="H43" s="195"/>
      <c r="I43" s="195"/>
      <c r="J43" s="196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46">
        <v>44651</v>
      </c>
      <c r="E44" s="213" t="s">
        <v>107</v>
      </c>
      <c r="F44" s="214"/>
      <c r="G44" s="214"/>
      <c r="H44" s="214"/>
      <c r="I44" s="214"/>
      <c r="J44" s="215"/>
      <c r="K44" s="130"/>
      <c r="L44" s="130"/>
      <c r="M44" s="130"/>
      <c r="N44" s="130"/>
      <c r="O44" s="130"/>
      <c r="P44" s="130"/>
      <c r="Q44" s="131"/>
      <c r="R44" s="6"/>
    </row>
    <row r="45" spans="2:18" ht="112.5" customHeight="1" thickBot="1" x14ac:dyDescent="0.25">
      <c r="B45" s="5"/>
      <c r="C45" s="20" t="s">
        <v>19</v>
      </c>
      <c r="D45" s="46"/>
      <c r="E45" s="213"/>
      <c r="F45" s="214"/>
      <c r="G45" s="214"/>
      <c r="H45" s="214"/>
      <c r="I45" s="214"/>
      <c r="J45" s="215"/>
      <c r="K45" s="130"/>
      <c r="L45" s="130"/>
      <c r="M45" s="130"/>
      <c r="N45" s="130"/>
      <c r="O45" s="130"/>
      <c r="P45" s="130"/>
      <c r="Q45" s="131"/>
      <c r="R45" s="6"/>
    </row>
    <row r="46" spans="2:18" ht="114.75" customHeight="1" thickBot="1" x14ac:dyDescent="0.25">
      <c r="B46" s="5"/>
      <c r="C46" s="21" t="s">
        <v>72</v>
      </c>
      <c r="D46" s="46"/>
      <c r="E46" s="213"/>
      <c r="F46" s="214"/>
      <c r="G46" s="214"/>
      <c r="H46" s="214"/>
      <c r="I46" s="214"/>
      <c r="J46" s="215"/>
      <c r="K46" s="185"/>
      <c r="L46" s="185"/>
      <c r="M46" s="185"/>
      <c r="N46" s="185"/>
      <c r="O46" s="185"/>
      <c r="P46" s="185"/>
      <c r="Q46" s="186"/>
      <c r="R46" s="6"/>
    </row>
    <row r="47" spans="2:18" ht="92.25" customHeight="1" thickBot="1" x14ac:dyDescent="0.25">
      <c r="B47" s="5"/>
      <c r="C47" s="20" t="s">
        <v>20</v>
      </c>
      <c r="D47" s="48"/>
      <c r="E47" s="216"/>
      <c r="F47" s="217"/>
      <c r="G47" s="217"/>
      <c r="H47" s="217"/>
      <c r="I47" s="217"/>
      <c r="J47" s="218"/>
      <c r="K47" s="130"/>
      <c r="L47" s="130"/>
      <c r="M47" s="130"/>
      <c r="N47" s="130"/>
      <c r="O47" s="130"/>
      <c r="P47" s="130"/>
      <c r="Q47" s="13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4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28"/>
      <c r="N96" s="128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29"/>
      <c r="N97" s="129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29"/>
      <c r="N98" s="129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29"/>
      <c r="N99" s="129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29"/>
      <c r="N100" s="129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29"/>
      <c r="N101" s="129"/>
    </row>
    <row r="102" spans="3:14" x14ac:dyDescent="0.2">
      <c r="C102" s="30" t="s">
        <v>53</v>
      </c>
      <c r="D102" s="31"/>
      <c r="M102" s="128"/>
      <c r="N102" s="128"/>
    </row>
    <row r="103" spans="3:14" ht="66" customHeight="1" x14ac:dyDescent="0.2">
      <c r="C103" s="30" t="s">
        <v>54</v>
      </c>
      <c r="D103" s="31"/>
      <c r="M103" s="134"/>
      <c r="N103" s="134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allowBlank="1" showInputMessage="1" showErrorMessage="1" prompt="Identifique el resultado del indicador en la medición desarrollada" sqref="D28 G28 J28 P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:P27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Valor que se espera alcance el Indicador" sqref="D25 G25 J25 P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workbookViewId="0">
      <selection activeCell="E25" sqref="E25"/>
    </sheetView>
  </sheetViews>
  <sheetFormatPr baseColWidth="10" defaultRowHeight="15" x14ac:dyDescent="0.25"/>
  <cols>
    <col min="1" max="1" width="38.42578125" customWidth="1"/>
  </cols>
  <sheetData>
    <row r="1" spans="1:9" x14ac:dyDescent="0.25">
      <c r="A1" s="225" t="s">
        <v>109</v>
      </c>
      <c r="B1" s="226">
        <v>0.5</v>
      </c>
      <c r="C1" s="226">
        <v>0.45</v>
      </c>
      <c r="D1" s="226">
        <v>0.05</v>
      </c>
      <c r="E1" s="227">
        <v>1</v>
      </c>
      <c r="F1" s="228" t="s">
        <v>78</v>
      </c>
      <c r="G1" s="229" t="s">
        <v>110</v>
      </c>
    </row>
    <row r="2" spans="1:9" x14ac:dyDescent="0.25">
      <c r="A2" s="230" t="s">
        <v>111</v>
      </c>
      <c r="B2" s="231" t="s">
        <v>112</v>
      </c>
      <c r="C2" s="232" t="s">
        <v>113</v>
      </c>
      <c r="D2" s="232" t="s">
        <v>114</v>
      </c>
      <c r="E2" s="233" t="s">
        <v>115</v>
      </c>
      <c r="F2" s="234"/>
      <c r="G2" s="229"/>
    </row>
    <row r="3" spans="1:9" x14ac:dyDescent="0.25">
      <c r="A3" s="235" t="s">
        <v>116</v>
      </c>
      <c r="B3" s="236">
        <f>+B1</f>
        <v>0.5</v>
      </c>
      <c r="C3" s="227">
        <v>0</v>
      </c>
      <c r="D3" s="227">
        <v>0</v>
      </c>
      <c r="E3" s="237">
        <f>SUM(B3:D3)</f>
        <v>0.5</v>
      </c>
      <c r="F3" s="238">
        <f>+E3</f>
        <v>0.5</v>
      </c>
      <c r="G3" s="239">
        <f>+F3/1000%</f>
        <v>0.05</v>
      </c>
      <c r="I3" s="240"/>
    </row>
    <row r="4" spans="1:9" x14ac:dyDescent="0.25">
      <c r="A4" s="241" t="s">
        <v>117</v>
      </c>
      <c r="B4" s="242">
        <v>0</v>
      </c>
      <c r="C4" s="243">
        <v>0</v>
      </c>
      <c r="D4" s="243">
        <v>0</v>
      </c>
      <c r="E4" s="237">
        <f t="shared" ref="E4:E12" si="0">SUM(B4:D4)</f>
        <v>0</v>
      </c>
      <c r="F4" s="243">
        <f>+E4+F3</f>
        <v>0.5</v>
      </c>
      <c r="G4" s="239">
        <f t="shared" ref="G4:G12" si="1">+F4/1000%</f>
        <v>0.05</v>
      </c>
    </row>
    <row r="5" spans="1:9" ht="15.75" thickBot="1" x14ac:dyDescent="0.3">
      <c r="A5" s="244" t="s">
        <v>118</v>
      </c>
      <c r="B5" s="242">
        <f>+B4</f>
        <v>0</v>
      </c>
      <c r="C5" s="243">
        <v>0</v>
      </c>
      <c r="D5" s="243">
        <v>0</v>
      </c>
      <c r="E5" s="237">
        <f t="shared" si="0"/>
        <v>0</v>
      </c>
      <c r="F5" s="243">
        <f t="shared" ref="F5:F12" si="2">+E5+F4</f>
        <v>0.5</v>
      </c>
      <c r="G5" s="239">
        <f t="shared" si="1"/>
        <v>0.05</v>
      </c>
    </row>
    <row r="6" spans="1:9" ht="15.75" thickBot="1" x14ac:dyDescent="0.3">
      <c r="A6" s="244" t="s">
        <v>50</v>
      </c>
      <c r="B6" s="242">
        <f>+B5</f>
        <v>0</v>
      </c>
      <c r="C6" s="243">
        <v>0</v>
      </c>
      <c r="D6" s="243">
        <v>0</v>
      </c>
      <c r="E6" s="237">
        <f t="shared" si="0"/>
        <v>0</v>
      </c>
      <c r="F6" s="243">
        <f t="shared" si="2"/>
        <v>0.5</v>
      </c>
      <c r="G6" s="239">
        <f t="shared" si="1"/>
        <v>0.05</v>
      </c>
    </row>
    <row r="7" spans="1:9" ht="15.75" thickBot="1" x14ac:dyDescent="0.3">
      <c r="A7" s="244" t="s">
        <v>119</v>
      </c>
      <c r="B7" s="242">
        <f>+B6</f>
        <v>0</v>
      </c>
      <c r="C7" s="243">
        <v>0</v>
      </c>
      <c r="D7" s="243">
        <v>0</v>
      </c>
      <c r="E7" s="237">
        <f t="shared" si="0"/>
        <v>0</v>
      </c>
      <c r="F7" s="243">
        <f t="shared" si="2"/>
        <v>0.5</v>
      </c>
      <c r="G7" s="239">
        <f t="shared" si="1"/>
        <v>0.05</v>
      </c>
    </row>
    <row r="8" spans="1:9" ht="15.75" thickBot="1" x14ac:dyDescent="0.3">
      <c r="A8" s="244" t="s">
        <v>41</v>
      </c>
      <c r="B8" s="245">
        <v>0</v>
      </c>
      <c r="C8" s="246">
        <v>0</v>
      </c>
      <c r="D8" s="243">
        <v>0</v>
      </c>
      <c r="E8" s="237">
        <f t="shared" si="0"/>
        <v>0</v>
      </c>
      <c r="F8" s="243">
        <f t="shared" si="2"/>
        <v>0.5</v>
      </c>
      <c r="G8" s="239">
        <f t="shared" si="1"/>
        <v>0.05</v>
      </c>
    </row>
    <row r="9" spans="1:9" ht="15.75" thickBot="1" x14ac:dyDescent="0.3">
      <c r="A9" s="244" t="s">
        <v>120</v>
      </c>
      <c r="B9" s="245">
        <v>0</v>
      </c>
      <c r="C9" s="246">
        <v>0</v>
      </c>
      <c r="D9" s="243">
        <v>0</v>
      </c>
      <c r="E9" s="237">
        <f t="shared" si="0"/>
        <v>0</v>
      </c>
      <c r="F9" s="243">
        <f t="shared" si="2"/>
        <v>0.5</v>
      </c>
      <c r="G9" s="239">
        <f t="shared" si="1"/>
        <v>0.05</v>
      </c>
    </row>
    <row r="10" spans="1:9" ht="15.75" thickBot="1" x14ac:dyDescent="0.3">
      <c r="A10" s="244" t="s">
        <v>121</v>
      </c>
      <c r="B10" s="245">
        <v>0</v>
      </c>
      <c r="C10" s="246">
        <v>0</v>
      </c>
      <c r="D10" s="243">
        <v>0</v>
      </c>
      <c r="E10" s="237">
        <f t="shared" si="0"/>
        <v>0</v>
      </c>
      <c r="F10" s="243">
        <f t="shared" si="2"/>
        <v>0.5</v>
      </c>
      <c r="G10" s="239">
        <f t="shared" si="1"/>
        <v>0.05</v>
      </c>
    </row>
    <row r="11" spans="1:9" ht="15.75" thickBot="1" x14ac:dyDescent="0.3">
      <c r="A11" s="244" t="s">
        <v>122</v>
      </c>
      <c r="B11" s="245">
        <v>0</v>
      </c>
      <c r="C11" s="246">
        <v>0</v>
      </c>
      <c r="D11" s="243">
        <v>0</v>
      </c>
      <c r="E11" s="237">
        <f t="shared" si="0"/>
        <v>0</v>
      </c>
      <c r="F11" s="243">
        <f t="shared" si="2"/>
        <v>0.5</v>
      </c>
      <c r="G11" s="239">
        <f t="shared" si="1"/>
        <v>0.05</v>
      </c>
    </row>
    <row r="12" spans="1:9" ht="15.75" thickBot="1" x14ac:dyDescent="0.3">
      <c r="A12" s="244" t="s">
        <v>42</v>
      </c>
      <c r="B12" s="245">
        <v>0</v>
      </c>
      <c r="C12" s="246">
        <v>0</v>
      </c>
      <c r="D12" s="243">
        <v>0</v>
      </c>
      <c r="E12" s="237">
        <f t="shared" si="0"/>
        <v>0</v>
      </c>
      <c r="F12" s="243">
        <f t="shared" si="2"/>
        <v>0.5</v>
      </c>
      <c r="G12" s="239">
        <f t="shared" si="1"/>
        <v>0.05</v>
      </c>
    </row>
    <row r="13" spans="1:9" ht="15.75" thickBot="1" x14ac:dyDescent="0.3">
      <c r="A13" s="244">
        <v>10</v>
      </c>
    </row>
  </sheetData>
  <mergeCells count="2">
    <mergeCell ref="F1:F2"/>
    <mergeCell ref="G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2022-04-19T15:32:51Z</dcterms:modified>
</cp:coreProperties>
</file>