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ynaldo Roa P\Documentos\Planeacion_SIG\Plan Anticorrupcion y Atención al Ciudadano\2016\"/>
    </mc:Choice>
  </mc:AlternateContent>
  <bookViews>
    <workbookView xWindow="0" yWindow="120" windowWidth="11595" windowHeight="8700"/>
  </bookViews>
  <sheets>
    <sheet name="Plan" sheetId="5" r:id="rId1"/>
    <sheet name="Sgmto" sheetId="7" r:id="rId2"/>
    <sheet name="Mapa" sheetId="1" r:id="rId3"/>
    <sheet name="Vr-Riesgo" sheetId="6" r:id="rId4"/>
    <sheet name="Valor-Riesgo" sheetId="2" state="hidden" r:id="rId5"/>
    <sheet name="Aspectos" sheetId="4" r:id="rId6"/>
  </sheets>
  <definedNames>
    <definedName name="_xlnm._FilterDatabase" localSheetId="2" hidden="1">Mapa!$A$4:$K$63</definedName>
    <definedName name="_xlnm.Print_Area" localSheetId="0">Plan!$A$1:$I$43</definedName>
    <definedName name="_xlnm.Print_Titles" localSheetId="2">Mapa!$A:$B,Mapa!$1:$8</definedName>
    <definedName name="_xlnm.Print_Titles" localSheetId="0">Plan!$1:$5</definedName>
    <definedName name="_xlnm.Print_Titles" localSheetId="1">Sgmto!$1:$4</definedName>
    <definedName name="_xlnm.Print_Titles" localSheetId="3">'Vr-Riesgo'!$1:$4</definedName>
  </definedNames>
  <calcPr calcId="152511"/>
</workbook>
</file>

<file path=xl/calcChain.xml><?xml version="1.0" encoding="utf-8"?>
<calcChain xmlns="http://schemas.openxmlformats.org/spreadsheetml/2006/main">
  <c r="P58" i="1" l="1"/>
  <c r="I38" i="5" l="1"/>
  <c r="I39" i="5" l="1"/>
  <c r="H20" i="7" l="1"/>
  <c r="H19" i="7"/>
  <c r="H18" i="7"/>
  <c r="H17" i="7"/>
  <c r="H16" i="7"/>
  <c r="H15" i="7"/>
  <c r="H14" i="7"/>
  <c r="H13" i="7"/>
  <c r="H12" i="7"/>
  <c r="H11" i="7"/>
  <c r="H10" i="7"/>
  <c r="H9" i="7"/>
  <c r="H8" i="7"/>
  <c r="C20" i="7"/>
  <c r="B20" i="7"/>
  <c r="C19" i="7"/>
  <c r="B19" i="7"/>
  <c r="C18" i="7"/>
  <c r="B18" i="7"/>
  <c r="C17" i="7"/>
  <c r="B17" i="7"/>
  <c r="C16" i="7"/>
  <c r="B16" i="7"/>
  <c r="C15" i="7"/>
  <c r="B15" i="7"/>
  <c r="C14" i="7"/>
  <c r="B14" i="7"/>
  <c r="C13" i="7"/>
  <c r="B13" i="7"/>
  <c r="C12" i="7"/>
  <c r="B12" i="7"/>
  <c r="B11" i="7"/>
  <c r="B10" i="7"/>
  <c r="B9" i="7"/>
  <c r="B8" i="7"/>
  <c r="B7" i="7"/>
  <c r="C9" i="7"/>
  <c r="C8" i="7"/>
  <c r="H7" i="7" l="1"/>
  <c r="C11" i="7"/>
  <c r="C10" i="7"/>
  <c r="D36" i="6" l="1"/>
  <c r="D37" i="6"/>
  <c r="D38" i="6"/>
  <c r="D39" i="6"/>
  <c r="H62" i="6" l="1"/>
  <c r="G62" i="6"/>
  <c r="E61" i="6"/>
  <c r="E60" i="6"/>
  <c r="E59" i="6"/>
  <c r="E58" i="6"/>
  <c r="E57" i="6"/>
  <c r="D53" i="6"/>
  <c r="E51" i="6"/>
  <c r="E50" i="6"/>
  <c r="D49" i="6"/>
  <c r="D48" i="6"/>
  <c r="D47" i="6"/>
  <c r="E45" i="6"/>
  <c r="E43" i="6"/>
  <c r="E40" i="6"/>
  <c r="E35" i="6"/>
  <c r="D34" i="6"/>
  <c r="E33" i="6"/>
  <c r="E27" i="6"/>
  <c r="E26" i="6"/>
  <c r="E25" i="6"/>
  <c r="E24" i="6"/>
  <c r="E21" i="6"/>
  <c r="E20" i="6"/>
  <c r="D19" i="6"/>
  <c r="D18" i="6"/>
  <c r="D17" i="6"/>
  <c r="D16" i="6"/>
  <c r="E15" i="6"/>
  <c r="E14" i="6"/>
  <c r="D13" i="6"/>
  <c r="E12" i="6"/>
  <c r="E11" i="6"/>
  <c r="E10" i="6"/>
  <c r="E9" i="6"/>
  <c r="C61" i="6"/>
  <c r="C60" i="6"/>
  <c r="C59" i="6"/>
  <c r="C58" i="6"/>
  <c r="C57" i="6"/>
  <c r="C56" i="6"/>
  <c r="C55" i="6"/>
  <c r="C54" i="6"/>
  <c r="C53" i="6"/>
  <c r="C52" i="6"/>
  <c r="C51" i="6"/>
  <c r="C50" i="6"/>
  <c r="C49" i="6"/>
  <c r="C48" i="6"/>
  <c r="C47" i="6"/>
  <c r="C46" i="6"/>
  <c r="C45" i="6"/>
  <c r="C44" i="6"/>
  <c r="C43" i="6"/>
  <c r="C42" i="6"/>
  <c r="C41" i="6"/>
  <c r="C40" i="6"/>
  <c r="C39" i="6"/>
  <c r="C38" i="6"/>
  <c r="C37" i="6" l="1"/>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A64" i="1" l="1"/>
  <c r="C7" i="7"/>
  <c r="D10" i="1" l="1"/>
  <c r="B9" i="6" l="1"/>
  <c r="D11" i="1"/>
  <c r="D12" i="1" s="1"/>
  <c r="D13" i="1" s="1"/>
  <c r="D14" i="1" s="1"/>
  <c r="D15" i="1" s="1"/>
  <c r="D16" i="1" l="1"/>
  <c r="B14" i="6"/>
  <c r="B13" i="6"/>
  <c r="B10" i="6"/>
  <c r="B11" i="6"/>
  <c r="D17" i="1" l="1"/>
  <c r="B15" i="6"/>
  <c r="B12" i="6"/>
  <c r="D18" i="1" l="1"/>
  <c r="D19" i="1" s="1"/>
  <c r="B16" i="6"/>
  <c r="D52" i="6"/>
  <c r="D62" i="6" s="1"/>
  <c r="E8" i="6"/>
  <c r="E62" i="6" s="1"/>
  <c r="D20" i="1" l="1"/>
  <c r="B18" i="6"/>
  <c r="B17" i="6"/>
  <c r="D21" i="1" l="1"/>
  <c r="B19" i="6"/>
  <c r="B20" i="6" l="1"/>
  <c r="D22" i="1"/>
  <c r="B24" i="5"/>
  <c r="D64" i="1"/>
  <c r="A8" i="6"/>
  <c r="C8" i="6"/>
  <c r="B8" i="6"/>
  <c r="D23" i="2"/>
  <c r="E20" i="2" s="1"/>
  <c r="F7" i="2"/>
  <c r="E7" i="2"/>
  <c r="B25" i="5" l="1"/>
  <c r="B26" i="5" s="1"/>
  <c r="B27" i="5" s="1"/>
  <c r="B28" i="5" s="1"/>
  <c r="B29" i="5" s="1"/>
  <c r="B30" i="5" s="1"/>
  <c r="B31" i="5" s="1"/>
  <c r="B21" i="6"/>
  <c r="D23" i="1"/>
  <c r="E8" i="2"/>
  <c r="B32" i="5" l="1"/>
  <c r="B33" i="5" s="1"/>
  <c r="B34" i="5" s="1"/>
  <c r="B35" i="5" s="1"/>
  <c r="B36" i="5" s="1"/>
  <c r="B37" i="5" s="1"/>
  <c r="B38" i="5" s="1"/>
  <c r="D24" i="1"/>
  <c r="B22" i="6"/>
  <c r="B23" i="6" l="1"/>
  <c r="D25" i="1"/>
  <c r="F23" i="7"/>
  <c r="B24" i="6" l="1"/>
  <c r="D26" i="1"/>
  <c r="B25" i="6" l="1"/>
  <c r="D27" i="1"/>
  <c r="D28" i="1" l="1"/>
  <c r="B26" i="6"/>
  <c r="B27" i="6" l="1"/>
  <c r="D29" i="1"/>
  <c r="F24" i="7"/>
  <c r="B28" i="6" l="1"/>
  <c r="D30" i="1"/>
  <c r="D31" i="1" l="1"/>
  <c r="B29" i="6"/>
  <c r="D32" i="1" l="1"/>
  <c r="B30" i="6"/>
  <c r="B31" i="6" l="1"/>
  <c r="D33" i="1"/>
  <c r="B32" i="6" l="1"/>
  <c r="D34" i="1"/>
  <c r="D35" i="1" l="1"/>
  <c r="B33" i="6"/>
  <c r="D36" i="1" l="1"/>
  <c r="B34" i="6"/>
  <c r="B35" i="6" l="1"/>
  <c r="D37" i="1"/>
  <c r="D38" i="1" l="1"/>
  <c r="B36" i="6"/>
  <c r="B37" i="6" l="1"/>
  <c r="D39" i="1"/>
  <c r="B38" i="6" l="1"/>
  <c r="D40" i="1"/>
  <c r="B39" i="6" l="1"/>
  <c r="D41" i="1"/>
  <c r="B40" i="6" l="1"/>
  <c r="D42" i="1"/>
  <c r="D43" i="1" l="1"/>
  <c r="B41" i="6"/>
  <c r="B42" i="6" l="1"/>
  <c r="D44" i="1"/>
  <c r="D45" i="1" l="1"/>
  <c r="B43" i="6"/>
  <c r="D46" i="1" l="1"/>
  <c r="B44" i="6"/>
  <c r="B45" i="6" l="1"/>
  <c r="D47" i="1"/>
  <c r="B46" i="6" l="1"/>
  <c r="D48" i="1"/>
  <c r="D49" i="1" l="1"/>
  <c r="B47" i="6"/>
  <c r="D50" i="1" l="1"/>
  <c r="B48" i="6"/>
  <c r="B49" i="6" l="1"/>
  <c r="B50" i="6" l="1"/>
  <c r="B51" i="6" l="1"/>
  <c r="B52" i="6" l="1"/>
  <c r="B53" i="6" l="1"/>
  <c r="B54" i="6" l="1"/>
  <c r="B55" i="6" l="1"/>
  <c r="B56" i="6" l="1"/>
  <c r="B57" i="6" l="1"/>
  <c r="B58" i="6" l="1"/>
  <c r="B59" i="6" l="1"/>
  <c r="B60" i="6" l="1"/>
  <c r="B61" i="6"/>
  <c r="H63" i="6" l="1"/>
  <c r="G63" i="6"/>
</calcChain>
</file>

<file path=xl/sharedStrings.xml><?xml version="1.0" encoding="utf-8"?>
<sst xmlns="http://schemas.openxmlformats.org/spreadsheetml/2006/main" count="863" uniqueCount="585">
  <si>
    <t>IDENTIFICACIÓN</t>
  </si>
  <si>
    <t>ANÁLISIS</t>
  </si>
  <si>
    <t>MEDIDAS DE MITIGACIÓN</t>
  </si>
  <si>
    <t>VALORACIÓN</t>
  </si>
  <si>
    <t>Causas</t>
  </si>
  <si>
    <t>Riesgo</t>
  </si>
  <si>
    <t>No.</t>
  </si>
  <si>
    <t>SEGUIMIENTO</t>
  </si>
  <si>
    <t>Indicador</t>
  </si>
  <si>
    <t>Acciones</t>
  </si>
  <si>
    <t>Responsable</t>
  </si>
  <si>
    <t>VALOR DE RIESGOS DE CORRUPCIÓN</t>
  </si>
  <si>
    <t>CONTROLES</t>
  </si>
  <si>
    <t>DESCRIPCIÓN</t>
  </si>
  <si>
    <t>CRITERIOS</t>
  </si>
  <si>
    <t>CUMPLIMIENTO</t>
  </si>
  <si>
    <t>SI</t>
  </si>
  <si>
    <t>NO</t>
  </si>
  <si>
    <t>Existe(n) herramienta(s) de control</t>
  </si>
  <si>
    <t>Existen manuales y/o procedimientos que expliquen el manejo de la herramienta</t>
  </si>
  <si>
    <t>En el tiempo que lleva la herramienta ha demostrado ser efectiva</t>
  </si>
  <si>
    <t>Descripción</t>
  </si>
  <si>
    <t>Tipo de Control</t>
  </si>
  <si>
    <t>Administración
 del Riesgo</t>
  </si>
  <si>
    <t>Talento Humano</t>
  </si>
  <si>
    <t>Proceso</t>
  </si>
  <si>
    <t>El abuso de posiciones de poder o de confianza para beneficio particular en detrimento del interés colectivo realizado a través de ofrecer o solicitar, entregar o recibir, bienes en dinero o en especie en servicios o beneficios a cambio de acciones, decisiones u omisiones. (Transparencia por Colombia).</t>
  </si>
  <si>
    <t>Riesgos de Corrupción: Posibilidad que ocurran hechos de corrupción en las entidades públicas a partir de la existencia de ciertas condiciones institucionales y ciertas prácticas de los actores.</t>
  </si>
  <si>
    <t>El concepto de corrupción multidimensional</t>
  </si>
  <si>
    <t>CONDUCTAS ASOCIADAS</t>
  </si>
  <si>
    <t>*La politiquería.</t>
  </si>
  <si>
    <t>*La interesada financiación de las campañas políticas y el posterior favorecimiento de sus financiadores.</t>
  </si>
  <si>
    <t>*El tráfico de influencias.</t>
  </si>
  <si>
    <t>*El lobby ilegal.</t>
  </si>
  <si>
    <t>*El otorgamiento de privilegios o preferencias.</t>
  </si>
  <si>
    <t>*Los conflictos de interés</t>
  </si>
  <si>
    <t>*Las excesivas discrecionalidades, poderes, desviaciones y abusos de poder.</t>
  </si>
  <si>
    <t>*El abuso de la facultad de nombrar y remover servidores públicos.</t>
  </si>
  <si>
    <t>*La incorrecta definición y administración de los perfiles y requisitos de los cargos.</t>
  </si>
  <si>
    <t>*La irregular determinación, ejecución y administración de los presupuestos públicos.</t>
  </si>
  <si>
    <t>*La incorrecta formulación, inscripción, registro, aprobación y ejecución de Políticas, Programas y Proyectos de Inversión.</t>
  </si>
  <si>
    <t>*La toma de decisiones pensando más en satisfacer intereses personales, partidistas o de amigos, que las necesidades de la comunidad.</t>
  </si>
  <si>
    <t>*La indebida neutralización o elusión de los Sistemas de Control Interno y Externo.</t>
  </si>
  <si>
    <t>*La sobrefacturación de costos de bienes y servicios.</t>
  </si>
  <si>
    <t>*El incumplimiento de especificaciones técnicas en obras públicas.</t>
  </si>
  <si>
    <t>*La construcción direccionada de términos de referencia en contratos.</t>
  </si>
  <si>
    <t>*El fraccionamiento, aclaración y adición irregular de contratos.</t>
  </si>
  <si>
    <t>*El tráfico y politización de subsidios y cupos.</t>
  </si>
  <si>
    <t>*La administración restringida e irregular de la información.</t>
  </si>
  <si>
    <t>*La captura o monopolización irregular de los Contratos y Bienes del Estado</t>
  </si>
  <si>
    <t>*Testaferratos.</t>
  </si>
  <si>
    <t>*Cadenas de intermediarios que ocultan a los autores intelectuales.</t>
  </si>
  <si>
    <t>*Formatos “legales” detalladamente preparados por “expertos” que blindan de “legalidad” los actos administrativos y los respectivos contratos</t>
  </si>
  <si>
    <t>ESCENARIOS INSTITUCIONALES DE RIESGO</t>
  </si>
  <si>
    <t>*Monopolio de la información y de las decisiones que afectan la colectividad –asimetrías de la información-.</t>
  </si>
  <si>
    <t>*Nula o baja visibilidad de las acciones de los servidores públicos.</t>
  </si>
  <si>
    <t>*Alto grado de discrecionalidad de los servidores públicos.</t>
  </si>
  <si>
    <t>*Bajo desarrollo de los procesos y procedimientos institucionales.</t>
  </si>
  <si>
    <t>*Inexistencia o debilidad de contrapesos y controles al poder</t>
  </si>
  <si>
    <t>Probabilidad de Materialización</t>
  </si>
  <si>
    <t>Dirección Administrativa</t>
  </si>
  <si>
    <t>Dirección
Administrativa</t>
  </si>
  <si>
    <t>Oficina de
Control Interno</t>
  </si>
  <si>
    <t>Falta de Capacitación a los funcionarios sobre los riesgos de corrupción</t>
  </si>
  <si>
    <t>Dirección Financiera</t>
  </si>
  <si>
    <t>Estrategias</t>
  </si>
  <si>
    <t>1- Metodología para la identificación de riesgos de corrupción y acciones para su manejo.</t>
  </si>
  <si>
    <t>4- Mecanismos para mejorar la atención al ciudadano</t>
  </si>
  <si>
    <t>5. Comunicación, Información y Divulgación de campañas institucionales de prevención de la corrupción</t>
  </si>
  <si>
    <t>Objetivo del Plan:</t>
  </si>
  <si>
    <t>Fecha de
Inicio</t>
  </si>
  <si>
    <t>Fecha de
Terminación</t>
  </si>
  <si>
    <t>Cumplimiento del Plan:</t>
  </si>
  <si>
    <t>3- Rendición de Cuentas</t>
  </si>
  <si>
    <t>Oficina Asesora de Planeación</t>
  </si>
  <si>
    <t>Reynaldo Roa Parra</t>
  </si>
  <si>
    <t>Oficina de Control Interno</t>
  </si>
  <si>
    <t xml:space="preserve">Descripcion de las Actividades de control desarrolladas </t>
  </si>
  <si>
    <t>Forma de obtener la valoración: Es preventivo si la sumatoria de criterios de medición es igual a 4 o menor</t>
  </si>
  <si>
    <t>Forma de obtener la valoración: Es correctivo si la sumatoria de criterios de medición es igual a 5 o mayor</t>
  </si>
  <si>
    <t>Sumatoria Parcial</t>
  </si>
  <si>
    <t>Sumatoria Total</t>
  </si>
  <si>
    <t>Forma de Evaluar los Controles</t>
  </si>
  <si>
    <t>a.</t>
  </si>
  <si>
    <t>b.</t>
  </si>
  <si>
    <t>c.</t>
  </si>
  <si>
    <t>d.</t>
  </si>
  <si>
    <t>e.</t>
  </si>
  <si>
    <t>El resultado del cumplimiento de cada control debe estar en un rango de 3 a 7.</t>
  </si>
  <si>
    <t>Se realiza promedio de los controles para cada uno de los riesgos.</t>
  </si>
  <si>
    <r>
      <t xml:space="preserve">Se verifica el cumplimiento de los criterios de medición </t>
    </r>
    <r>
      <rPr>
        <b/>
        <sz val="8"/>
        <rFont val="Arial"/>
        <family val="2"/>
      </rPr>
      <t>(I)</t>
    </r>
  </si>
  <si>
    <r>
      <t xml:space="preserve">Se hace la sumatoria de los mismos </t>
    </r>
    <r>
      <rPr>
        <b/>
        <sz val="8"/>
        <rFont val="Arial"/>
        <family val="2"/>
      </rPr>
      <t>(II)</t>
    </r>
    <r>
      <rPr>
        <sz val="8"/>
        <rFont val="Arial"/>
        <family val="2"/>
      </rPr>
      <t>.</t>
    </r>
  </si>
  <si>
    <r>
      <t xml:space="preserve">Según el promedio obtenido, se clasifica el control en preventivo </t>
    </r>
    <r>
      <rPr>
        <b/>
        <sz val="8"/>
        <rFont val="Arial"/>
        <family val="2"/>
      </rPr>
      <t>(III)</t>
    </r>
    <r>
      <rPr>
        <sz val="8"/>
        <rFont val="Arial"/>
        <family val="2"/>
      </rPr>
      <t xml:space="preserve"> si el resultado es 3 o 4, o correctivo </t>
    </r>
    <r>
      <rPr>
        <b/>
        <sz val="8"/>
        <rFont val="Arial"/>
        <family val="2"/>
      </rPr>
      <t>(IV)</t>
    </r>
    <r>
      <rPr>
        <sz val="8"/>
        <rFont val="Arial"/>
        <family val="2"/>
      </rPr>
      <t xml:space="preserve"> si es 5, 6 o 7.</t>
    </r>
  </si>
  <si>
    <t>CRITERIO DE MEDICIÓN (I)</t>
  </si>
  <si>
    <t>Sumatoria Total (II)</t>
  </si>
  <si>
    <t>PREVENTIVO (III)</t>
  </si>
  <si>
    <t>CORRECTIVO (IV)</t>
  </si>
  <si>
    <t>Para cada riesgo identificado en la Corporación, las áreas identifican los controles, los evaluan y los colocan en el cuadro No.2, si el control era preventivo o correctivo, como se muestra en el siguiente ejemplo:</t>
  </si>
  <si>
    <t>Herramienta de Control</t>
  </si>
  <si>
    <t>Riesgo Asociado</t>
  </si>
  <si>
    <t>Inducción y Reinducción (temas de control interno disciplinario)</t>
  </si>
  <si>
    <t>Procesos Disciplinarios</t>
  </si>
  <si>
    <t>Código de ética y buen gobierno</t>
  </si>
  <si>
    <t>Promedio de los Controles</t>
  </si>
  <si>
    <t>PREVENTIVO</t>
  </si>
  <si>
    <t>CORRECTIVO</t>
  </si>
  <si>
    <t>CRITERIO DE MEDICIÓN</t>
  </si>
  <si>
    <r>
      <rPr>
        <b/>
        <sz val="8"/>
        <rFont val="Arial"/>
        <family val="2"/>
      </rPr>
      <t>Descripción Preventivo</t>
    </r>
    <r>
      <rPr>
        <sz val="8"/>
        <rFont val="Arial"/>
        <family val="2"/>
      </rPr>
      <t>: Disminuir la probabilidad de ocurrencia o materialización del riesgo</t>
    </r>
  </si>
  <si>
    <r>
      <rPr>
        <b/>
        <u/>
        <sz val="8"/>
        <rFont val="Arial"/>
        <family val="2"/>
      </rPr>
      <t>Descripción Correctivo</t>
    </r>
    <r>
      <rPr>
        <sz val="8"/>
        <rFont val="Arial"/>
        <family val="2"/>
      </rPr>
      <t>: Combatir o eliminar las causas que lo generaron, en caso de materializarse</t>
    </r>
  </si>
  <si>
    <t>N°</t>
  </si>
  <si>
    <t>Existe(n) herramienta(s) de control
Existe manual de Funciones y/o Procedimiento de Actos Administrativos que explican el manejo de la herramienta</t>
  </si>
  <si>
    <t>PROCESO GESTIÓN DIRECCIONAMIENTO ESTRATÉGICO</t>
  </si>
  <si>
    <t>Versión: 0</t>
  </si>
  <si>
    <t>Código: GDE-PR003-FO1</t>
  </si>
  <si>
    <t>Código: GDE-PR003-FO2</t>
  </si>
  <si>
    <t>Gestión Documental</t>
  </si>
  <si>
    <t>Sistemas</t>
  </si>
  <si>
    <t>Profesional Especializado 222-05</t>
  </si>
  <si>
    <t>Dirección Jurídica</t>
  </si>
  <si>
    <t>QUE ES CORRUPCIÓN?</t>
  </si>
  <si>
    <t>*El manejo irregular de las interventorías.</t>
  </si>
  <si>
    <t>La Corporación elaborará el correspondiente mapa de riesgos, identificando los posibles riesgos de corrupción a los que se ve amenazada, permitiendo a su vez la generación de alarmas y mecanismos encaminados a prevenirlos o evitarlos.</t>
  </si>
  <si>
    <t>Responsables</t>
  </si>
  <si>
    <t>Revisó:</t>
  </si>
  <si>
    <t>Proyectó y Elaboró</t>
  </si>
  <si>
    <t>Oficina Asesora de Comunicaciones</t>
  </si>
  <si>
    <t>Elección de funcionarios sin los requisitos legales exigidos.</t>
  </si>
  <si>
    <t>Posible</t>
  </si>
  <si>
    <t>Reducir el riesgo</t>
  </si>
  <si>
    <t>Motivar un acto administrativo incumpliendo los requisitos de ley.</t>
  </si>
  <si>
    <t>Control Correctivo: Ceñirse a los requisitos establecidos en la Constitución Política de Colombia y en el Derecho Administrativo.</t>
  </si>
  <si>
    <t>Que los periodistas no conozcan oportunamente la información o que les llegue solo en forma parcializada</t>
  </si>
  <si>
    <t>Preventivo</t>
  </si>
  <si>
    <t>Control Correctivo: Verificar el cumplimiento de los planes de mejoramiento dentro de las fechas establecidas</t>
  </si>
  <si>
    <t>Acciones de mejora no efectivas.</t>
  </si>
  <si>
    <t>Correctivo</t>
  </si>
  <si>
    <t>No verificar la documentación adjunta para selección de Servidores Públicos</t>
  </si>
  <si>
    <t>Participación en la elección de  funcionarios omitiendo los requisitos de ley.</t>
  </si>
  <si>
    <t>Ceñirse a la normatividad vigente</t>
  </si>
  <si>
    <t>Nombramiento de funcionarios sin el lleno de los requisitos legales o reglamentarios.</t>
  </si>
  <si>
    <t>A pesar que se amplió la planta del Concejo de Bogotá, a través, del Acuerdo 492 de 2012, se hizo necesario contratar personal a través de contratos de prestación de servicios, toda vez que se requieren desarrollar algunas actividades que no son misionales</t>
  </si>
  <si>
    <t>La vinculación de personal por prestación de servicios para realizar labores misionales.</t>
  </si>
  <si>
    <t xml:space="preserve">Preventivo
</t>
  </si>
  <si>
    <t>Presentación de documentos falsos o adulterados para la obtención de un empleo.</t>
  </si>
  <si>
    <t>Evitar el Riesgo</t>
  </si>
  <si>
    <t xml:space="preserve">Correctivo y Preventivo </t>
  </si>
  <si>
    <t xml:space="preserve">
Reducir el Riesgo</t>
  </si>
  <si>
    <t>Las causas pueden ser económicas, de amiguismo o de influencia política</t>
  </si>
  <si>
    <t xml:space="preserve">Favorecimiento en encargo sin el lleno de requisitos </t>
  </si>
  <si>
    <t>Preventivo y Correctivo</t>
  </si>
  <si>
    <t>Evitar el riesgo.</t>
  </si>
  <si>
    <t>Favorecimiento en la evaluación con calificación sobresaliente sin la verificación del portafolio de evidencias.</t>
  </si>
  <si>
    <t xml:space="preserve">Posible </t>
  </si>
  <si>
    <t>Reducir el Riesgo</t>
  </si>
  <si>
    <t>Verificar que se apliquen en cada Expediente las normas legales Vigentes.</t>
  </si>
  <si>
    <t>No garantizar el derecho de contradicción o defensa al presunto disciplinado.</t>
  </si>
  <si>
    <t>Falta de aplicación del debido proceso en el ejercicio del control disciplinario.</t>
  </si>
  <si>
    <t xml:space="preserve"> Fallas en los sistemas de vigilancia o seguridad
Desorganización o descuido por parte de los funcionarios encargados de almacenar los bienes en la bodega o en las dependencias</t>
  </si>
  <si>
    <t>Hurto o daño intencional de activos y/o elementos de la Corporación</t>
  </si>
  <si>
    <t>Falta de personal</t>
  </si>
  <si>
    <t>Concentración de Información de determinadas actividades o procesos en una sola persona</t>
  </si>
  <si>
    <t>Deficiencia de sistemas, equipos y software</t>
  </si>
  <si>
    <t>Sistemas de Información susceptibles de manipulación o adulteración</t>
  </si>
  <si>
    <t>Falta de claridad en la designación de recurso humano para realizar las funciones del administrador del sistema, del servidor y de la base de datos.</t>
  </si>
  <si>
    <t>Seguridad en el manejo de las claves por parte de los usuarios.</t>
  </si>
  <si>
    <t>Preventivo implementar el procedimiento de grabación y monitoreo de las peticiones recibidas por los diferentes canales de la Corporación.</t>
  </si>
  <si>
    <t>Evitar el Riesgo
Reducir el Riesgo</t>
  </si>
  <si>
    <t xml:space="preserve">Verificar y revisar el Contenido de los Proyectos de Acuerdo que se publican  </t>
  </si>
  <si>
    <t>No dar a conocer oportunamente irregularidades evidenciadas en la Entidad a los Entes de Control</t>
  </si>
  <si>
    <t>Informes de Auditoria y Seguimiento a cronograma</t>
  </si>
  <si>
    <t>Evitar y reducir el riesgo</t>
  </si>
  <si>
    <t>La administración restringida e irregular de la información.</t>
  </si>
  <si>
    <t>Presentar en los informes información imprecisa e incompleta a los entes externos</t>
  </si>
  <si>
    <t>Los conflictos de interés</t>
  </si>
  <si>
    <t>Tráfico de influencias en las auditorías.</t>
  </si>
  <si>
    <t>Niveles de Autoridad</t>
  </si>
  <si>
    <t xml:space="preserve">Falta de controles en la manipulación de documentos o expedientes </t>
  </si>
  <si>
    <t>Inadecuado manejo de expedientes y documentos.</t>
  </si>
  <si>
    <t>Registros controlados</t>
  </si>
  <si>
    <t>No se encuentre establecido responsable de la administración de la información</t>
  </si>
  <si>
    <t>Uso indebido de información.</t>
  </si>
  <si>
    <t>Custodia apropiada de la información</t>
  </si>
  <si>
    <t xml:space="preserve">Mal aprovechamiento de los recursos invertidos en capacitación para los funcionarios del Concejo de Bogotá. </t>
  </si>
  <si>
    <t>Teniendo en cuenta que los concejales postulan y/o presentan renuncias ante la Mesa Directiva,  sin dar cumplimiento al Cronograma establecido por la Dirección Administrativa para el manejo de las novedades de personal.</t>
  </si>
  <si>
    <t xml:space="preserve">Se pueden presentar ataques informáticos y/o usuarios que no tengan los conocimientos o medidas de seguridad. </t>
  </si>
  <si>
    <t>No contar con el personal idóneo</t>
  </si>
  <si>
    <t>Control Preventivo: Verificar el estado contractual de nuestra plataforma informática</t>
  </si>
  <si>
    <t>Se puede presentar que el usuario no tenga ninguna restricción o la divulgue a otros usuarios.</t>
  </si>
  <si>
    <t>Control Correctivo : El sistema automáticamente solicita al usuario el cambio de clave  periódicamente</t>
  </si>
  <si>
    <t>Ajustar y diseñar nuevas herramientas de fortalecimiento institucional, brindando la información requerida a la ciudadanía promoviendo la participación activa de los servidores públicos en la lucha contra la corrupción, de tal manera que todos los actos y actuaciones de los funcionarios del Concejo de Bogotá D.C.,  se ciñan a los postulados de ética, rectitud, lealtad, honestidad y transparencia, mejorando así los niveles de transparencia en las gestiones de la Corporación.</t>
  </si>
  <si>
    <t>Objetivos</t>
  </si>
  <si>
    <t>1- Metodología para la identificación de riesgos de corrupción y acciones para su manejo</t>
  </si>
  <si>
    <t>La Corporación  definirá los mecanismos que contribuyan a desarrollar una gestión transparente e íntegra al servicio del ciudadano y la sociedad de acuerdo con sus planes, programas y proyectos, afianzando la cultura de servicio al ciudadano en los servidores públicos y fortaleciendo los canales de atención.</t>
  </si>
  <si>
    <t>La Corporación establecerá  campañas institucionales encaminadas a divulgar, a través de los diferentes medios de comunicación, la prevención de la corrupción, el plan anticorrupción y de atención al ciudadano, los informes de control interno y  mensajes institucionales, para generar conciencia en los funcionarios y grupos de interés, frente a las acciones que pueden constituirse fuente de corrupción en el desarrollo de la gestión normativa y control político del Concejo de Bogotá D.C.</t>
  </si>
  <si>
    <t>Actividades</t>
  </si>
  <si>
    <t>Secretaría General</t>
  </si>
  <si>
    <t>Oficina Asesora de Comunicaciones
Dirección Administrativa
Sistemas y Seguridad de la Información</t>
  </si>
  <si>
    <t>Omitir la verificación que se debe  hacer entre la Hoja de Vida y los requisitos exigidos de Funcionarios Públicos y Distritales de la Corporación.</t>
  </si>
  <si>
    <t>Control Correctivo: Ceñirse a los requisitos establecidos en el Capítulo IX del Acuerdo 348 de 2008 y Manual de Funciones Vigente.</t>
  </si>
  <si>
    <t>Omitir la totalidad de los alcances y fines a lograr con la presentación de los Acuerdos sin la suficiente revisión y pre evaluación.</t>
  </si>
  <si>
    <t>Modificación de los textos de los Acuerdos sometidos a debate después de ser aprobados</t>
  </si>
  <si>
    <t>Control Correctivo: Verificación de los textos que cumplan con los requisitos establecidos en la Constitución Política de Colombia y Planes de Desarrollo.</t>
  </si>
  <si>
    <t>La no presentación oportuna de los informes de avance trimestral, e incumplimiento de los Indicadores del PAA y Procesos.</t>
  </si>
  <si>
    <t>Inadecuado seguimiento del Plan Acción Cuatrienal y Plan de Acción Anual.</t>
  </si>
  <si>
    <t xml:space="preserve">Por depender de otras dependencias o de las oficinas de los concejales no se puede difundir y publicar información por ser reservada o incompleta y/o personal.  </t>
  </si>
  <si>
    <t>Bajo compromiso e interés por el cumplimiento de los Hallazgos.</t>
  </si>
  <si>
    <t>Secretaría General
Comisiones</t>
  </si>
  <si>
    <t>Mesa Directiva
Secretaría General</t>
  </si>
  <si>
    <t>Falta de revisión de los documentos establecidos en el Manual de Funciones y Competencias por parte de los funcionarios responsables del proceso</t>
  </si>
  <si>
    <t>La solicitud movimiento de personal de algunos Concejales para posesionar por fuera de los cronogramas.</t>
  </si>
  <si>
    <t>Deserción de los funcionarios a las capacitaciones programadas, debido a la falta de controles  que obliguen a la asistencia a los cursos a los cuales se inscriben.</t>
  </si>
  <si>
    <t>Falta de conocimiento de las implicaciones legales y la ética de los funcionarios a los que les corresponde este manejo</t>
  </si>
  <si>
    <t>Emitir un concepto equivoco.</t>
  </si>
  <si>
    <t>Recibir y almacenar los bienes y/o elementos de la Corporación</t>
  </si>
  <si>
    <t>Complicidad de funcionarios para realizar actividades de fraude y/o corrupción, por debilidades en la seguridad física</t>
  </si>
  <si>
    <t>No disponer de los contratos que  ayudan a garantizar el correcto funcionamiento de la infraestructura informática.</t>
  </si>
  <si>
    <t xml:space="preserve">Control Preventivo: Realizar periódicamente los mantenimientos preventivos y correctivos de la plataforma informática y de esta manera garantizar la solicitud y adquisición de los mismos. </t>
  </si>
  <si>
    <t>Control Preventivo: Backups y custodia de la información generada por la Corporación.</t>
  </si>
  <si>
    <t>Falta de oportunidad en la contratación por parte de la SHD en los requerimientos del Concejo de Bogotá D.C.</t>
  </si>
  <si>
    <t>Fallas en oportunidad en la entrega de las soluciones a los requerimientos de modificación y/o actualización de los sistemas de información.</t>
  </si>
  <si>
    <t>Control Correctivo: Reforzamiento de los deberes y derechos del empleado público.</t>
  </si>
  <si>
    <t>Aplicar de forma indebida la normatividad y sus actualizaciones.</t>
  </si>
  <si>
    <t>Control Correctivo: Asignación de responsabilidades y actividades de cada perfil de Acuerdo al Manual de Funciones y Competencias Laborales, planes de mejoramiento dentro de las fechas establecidas</t>
  </si>
  <si>
    <t>Control Correctivo: asignación de responsabilidades y actividades de cada perfil de Acuerdo con el Manual de Funciones y Competencias Laborales.</t>
  </si>
  <si>
    <t>No dar respuesta de las PQRS en tiempo</t>
  </si>
  <si>
    <t>No informar o desinformar al solicitante y no tramitar la información</t>
  </si>
  <si>
    <t xml:space="preserve">Verificación antes de enviar la información </t>
  </si>
  <si>
    <t>Por conflicto de intereses de los funcionarios implicados.
Incumplimiento programación de las auditorias.
Falta de competencia del personal</t>
  </si>
  <si>
    <t>Desconocimiento de la Normatividad</t>
  </si>
  <si>
    <t>Demora en la Respuesta a los Derechos de Petición.</t>
  </si>
  <si>
    <t xml:space="preserve">Dirección Jurídica </t>
  </si>
  <si>
    <t>Libro Radicador, Llevar control de terminos de vencimiento - Preventivo</t>
  </si>
  <si>
    <t>No contestar en los terminos establecidos por la  Ley.</t>
  </si>
  <si>
    <t xml:space="preserve">Amiguismo </t>
  </si>
  <si>
    <t>Jefes y/o Responsables de los Procesos</t>
  </si>
  <si>
    <t>Revisión jurídica antes de firmar un acto administrativo</t>
  </si>
  <si>
    <t>Mesa Directiva
Dirección Jurídica
Jefe de la Oficina Asesora de Planeación</t>
  </si>
  <si>
    <t>Informe Trimestral a la Mesa Directiva sobre el avance y cumplimiento de los Planes de la Corporación</t>
  </si>
  <si>
    <t xml:space="preserve">Coordinar con las otras dependencias y oficinas, una buena comunicación para que la información sea suministrada a los medios lo más veraz y rápida posible </t>
  </si>
  <si>
    <t>Jefe Oficina de Comunicaciones</t>
  </si>
  <si>
    <t>Informes de seguimiento a los planes de mejoramiento de la Oficina de Control Interno.</t>
  </si>
  <si>
    <t>Jefe de la Oficina Asesora de Planeación</t>
  </si>
  <si>
    <t>Gestión de adquisición del Aplicativo SIG -  Reuniones de Revisión por la Dirección</t>
  </si>
  <si>
    <t>Mesa Directiva
Jefe de la Oficina Asesora de Planeación</t>
  </si>
  <si>
    <t>Secretario General
Subsecretarios de Comisiones
Profesionales
222-04 y 219-03</t>
  </si>
  <si>
    <t>Conformar un comité para la verificación de documentos presentados por los aspirantes a los cargos de elección.</t>
  </si>
  <si>
    <t>Continuar con la verificación de los documentos requeridos por parte de los funcionarios responsables del proceso y asesores de mesa.</t>
  </si>
  <si>
    <t>Dirección Administrativa y Dirección Financiera</t>
  </si>
  <si>
    <t>Informar a los Concejales, a través de una circular las fechas de cierre y de novedades y las implicaciones jurídicas que conllevaría si no se da cabal cumplimiento a dichas fechas. Así mismo informar que el procedimiento establecido para los nombramiento.</t>
  </si>
  <si>
    <t>Bienestar Social</t>
  </si>
  <si>
    <t>Implementar el Reglamento Interno para el PIC para fijar criterios y condiciones de acceso a las capacitaciones conforme a lo establecido en  el artículo 11 del Decreto Ley 1567 de 1998.</t>
  </si>
  <si>
    <t>1, Realizar estudios previos de los requisitos establecidos en el Manual de Funciones y en la escalera para asignación de cargos
2, Denunciar posibles irregularidades en el procedimiento de asignación de encargos.</t>
  </si>
  <si>
    <t>Proceso de Carrera Administrativa.</t>
  </si>
  <si>
    <t xml:space="preserve">1, Capacitación a los jefes y directivos acerca de la importancia de dar cumplimiento a la normatividad pertinente a la evaluación del desempeño.
2, Solicitar aleatoriamente  a los evaluadores el portafolio de evidencias correspondientes a la evaluación del desempeño calificada.
</t>
  </si>
  <si>
    <t xml:space="preserve"> Seguridad y Salud en el trabajo </t>
  </si>
  <si>
    <t xml:space="preserve">Seguridad y Salud en el trabajo </t>
  </si>
  <si>
    <t>Hacer capacitaciones al funcionario encargado, sobre la debida aplicación de las etapas en el proceso de control disciplinario.</t>
  </si>
  <si>
    <t>Control el acceso a visitantes.
Monitoreo permanente de cámaras de seguridad ubicados en los sitios más vulnerables y críticos de la Entidad.
Pólizas que cubren daños o perdidas a los bienes y funcionarios de la Corporación.</t>
  </si>
  <si>
    <t>Selección de las hojas de vida de acuerdo a los requisitos del perfil de cada funcionario de sistemas</t>
  </si>
  <si>
    <t>Seguimiento en cada uno de los contratos con el fin de garantizar el correcto funcionamiento y vigencia.</t>
  </si>
  <si>
    <t>El Profesional Especializado del proceso designa la clave inicial para que cada usuario realice el cambio pertinente  en su primer ingreso y de esta manera proporcionar que la clave sea personal.</t>
  </si>
  <si>
    <t>Sistemas y Seguridad de la Informacion</t>
  </si>
  <si>
    <t>Informar oportunamente las irregularidades ante los entes de control</t>
  </si>
  <si>
    <t>Jefe de Oficina de Control Interno</t>
  </si>
  <si>
    <t>Realizar control y seguimiento de la información suministrada</t>
  </si>
  <si>
    <t>Jefe de Oficina de Control Interno y funcionarios del proceso</t>
  </si>
  <si>
    <t>Funcionario responsable del archivo</t>
  </si>
  <si>
    <t xml:space="preserve">El responsable de la administración de la información debe controlar la información del proceso </t>
  </si>
  <si>
    <t>Funcionarios del proceso</t>
  </si>
  <si>
    <t xml:space="preserve">
Dirección Jurídica</t>
  </si>
  <si>
    <t>En los casos que se presenten PQRS  con temas que los funcionarios del proceso de atención al ciudadano no tengan claridad, deberán informar a la asesora de la mesa directiva adscrita a la Dirección Jurídica.</t>
  </si>
  <si>
    <t>Verificar el concepto con los profesionales del proceso, a fin de unificar criterios jurídicos.</t>
  </si>
  <si>
    <t>Verificar la documentación y autenticidad de los documentos anexos para ocupar un cargo público</t>
  </si>
  <si>
    <t>Verificar que cuando se realicen contratación de prestación de servicios el objeto de dicho contrato no se esté realizando por un funcionario de Planta.</t>
  </si>
  <si>
    <t>Se seguirá realizando el seguimiento cada de los documentos cada 3 tres meses de forma aleatoria de acuerdo al número de posesionados.</t>
  </si>
  <si>
    <t>Llevar un control de términos y según el caso aplicar las prórrogas permitidas por la ley</t>
  </si>
  <si>
    <t>*. Registro de bienes en el sistema y/o aplicativo correspondiente.
* Inventario físico. (Acta de inventario)
*. Monitoreo con sistemas de seguridad y servicio de vigilancia.
*. Diligenciamiento comprobante de movimientos
de almacén. (Comprobante de movimiento) 
*. Acceso restringido al almacén.</t>
  </si>
  <si>
    <t>Solicitar periódicamente los requerimientos de renovación de nuestra plataforma informática como son: Mantenimientos, soportes, adquisición y/o actualizaciones al Fondo Cuenta del Concejo.</t>
  </si>
  <si>
    <t>Disponemos de acceso restringidos y niveles de permisos para la información.</t>
  </si>
  <si>
    <t xml:space="preserve">Contar con el personal idóneo y capacitado en el manejo y  administración de la red.
</t>
  </si>
  <si>
    <t xml:space="preserve">Implementar los requisitos legales, control de registros del SGC.
</t>
  </si>
  <si>
    <t>Código: GDE-PR003-FO3</t>
  </si>
  <si>
    <t>Estrategia, mecanismo, medida, etc.</t>
  </si>
  <si>
    <t>Publicación</t>
  </si>
  <si>
    <t>Anotaciones</t>
  </si>
  <si>
    <t>Fecha</t>
  </si>
  <si>
    <t>Consolidación del documento.</t>
  </si>
  <si>
    <t>Cargo: Jefe Oficina Asesora de Planeación</t>
  </si>
  <si>
    <t>Firma:</t>
  </si>
  <si>
    <t>Jefe de Control Interno:</t>
  </si>
  <si>
    <t>Cumplimiento del Plan</t>
  </si>
  <si>
    <t>Implementar medida de seguridad del archivo de los documentos o expedientes</t>
  </si>
  <si>
    <t>Existe(n) herramienta(s) de control. Cronogramas de revisión de los planes y programas
Existen formatos e instructivos que explican el manejo de la herramienta.
En el tiempo que lleva la herramienta ha demostrado ser efectiva.</t>
  </si>
  <si>
    <t>Existe(n) herramienta(s) de control
Existen manuales y/o procedimientos que expliquen el manejo de la herramienta.
En el tiempo que lleva la herramienta ha demostrado ser efectiva</t>
  </si>
  <si>
    <t xml:space="preserve">Existe(n) herramienta(s) de control. Programa de Auditorias
Existen manuales y/o procedimientos que expliquen el manejo de los planes de mejoramiento, acciones correctivas y acciones preventivas.
En el tiempo que lleva la herramienta ha demostrado ser efectiva. 
</t>
  </si>
  <si>
    <t>Estudios previos para la contratación firmado por la directora administrativa y financiera
Existen manuales y/o procedimientos que expliquen el manejo de la herramienta
En el tiempo que lleva la herramienta ha demostrado ser efectiva</t>
  </si>
  <si>
    <t>Se seguirá realizando el seguimiento cada de los documentos cada 3 tres meses de forma aleatoria de acuerdo al numero de posesionados.</t>
  </si>
  <si>
    <t>Se realiza seguimiento a las hojas de vida de manera aleatoria
Existen manuales y/o procedimientos que expliquen el manejo de la herramienta
En el tiempo que lleva la herramienta ha demostrado ser efectiva</t>
  </si>
  <si>
    <t>Hoja de ruta del acto administrativo
Existen manuales y/o procedimientos que expliquen el manejo de la herramienta
En el tiempo que lleva la herramienta ha demostrado ser efectiva</t>
  </si>
  <si>
    <t xml:space="preserve"> Existe  herramienta de control que es el PIC
Existen manuales y/o procedimientos que expliquen el manejo de la herramienta
En el tiempo que lleva la herramienta ha demostrado ser efectiva</t>
  </si>
  <si>
    <t xml:space="preserve">Libro Radicador, llevar control de términos de vencimientos -Preventivo </t>
  </si>
  <si>
    <t xml:space="preserve">Existe(n) herramienta(s) de control
Existe manual de Funciones y/o Procedimientos del Proceso de Sistemas y Seguridad de la Información que explican el manejo de la herramienta
En el tiempo que lleva la herramienta ha demostrado ser efectiva. </t>
  </si>
  <si>
    <t>Existe(n) herramienta(s) de control:
Existe manual de Funciones y/o Procedimiento de Actos Administrativos que explican el manejo de la herramienta
En el tiempo que lleva la herramienta ha demostrado ser efectiva</t>
  </si>
  <si>
    <t xml:space="preserve">Existe(n) herramienta(s) de control. Cronograma de Auditorias, Planeación y programación de Auditorias
Existen manuales y/o procedimientos que expliquen el manejo de la herramienta. Manual de Auditorias.
En el tiempo que lleva la herramienta ha demostrado ser efectiva. 
</t>
  </si>
  <si>
    <t xml:space="preserve">Existe(n) herramienta(s) de control. Las auditorias se realizan de acuerdo a la asignación de auditores por parte del Jefe de Control Interno, mediante memorando
Existen manuales y/o procedimientos que expliquen el manejo de la herramienta. procedimientos para la realización de auditorias 
En el tiempo que lleva la herramienta ha demostrado ser efectiva. </t>
  </si>
  <si>
    <t xml:space="preserve">Existe(n) herramienta(s) de control. Hoja de Ruta
Existen manuales y/o procedimientos que expliquen el manejo de la herramienta. Resoluciones expedidas por la Corporación
En el tiempo que lleva la herramienta ha demostrado ser efectiva. </t>
  </si>
  <si>
    <t>Meta</t>
  </si>
  <si>
    <t>Proyectó y Elaboró: Reynaldo Roa Parra</t>
  </si>
  <si>
    <t>Resultado</t>
  </si>
  <si>
    <t>Nombre: Oscar Cárdenas Mora</t>
  </si>
  <si>
    <t>2- Estrategia Anti trámites</t>
  </si>
  <si>
    <t>Publicar los Informes de la Oficina de Control Interno conforme a lo establecido en los artículos 9 y 76 de la Ley 1474 de 2011.</t>
  </si>
  <si>
    <t>No crear los escenarios y mecanismos pertinentes para que la información fluya adecuadamente por la Corporación y no crear o respetar los conductos regulares de comunicación</t>
  </si>
  <si>
    <t xml:space="preserve">Ausencia de canales de comunicación.
</t>
  </si>
  <si>
    <t>No atención de las dependencias a las recomendaciones de la Oficina de Control Interno.</t>
  </si>
  <si>
    <t>Debilidades no resueltas en la entidad, producto de observaciones de las Auditorias de Control Interno</t>
  </si>
  <si>
    <t>Publicación los contratos de prestación de servicios (OPS).</t>
  </si>
  <si>
    <r>
      <t>MISIÓN:</t>
    </r>
    <r>
      <rPr>
        <sz val="8"/>
        <rFont val="Arial"/>
        <family val="2"/>
      </rPr>
      <t xml:space="preserve"> El Concejo de Bogotá D.C. como suprema autoridad política administrativa del Distrito Capital, expide normas que promueven el desarrollo integral de sus habitantes y de la ciudad, así mismo, vigila y controla la gestión de la administración distrital, y elige los servidores públicos distritales conforme a lo establecido en el Acuerdo 348 de 2008, con el objeto de garantizar el cumplimiento de los fines esenciales del Estado Social de Derecho.</t>
    </r>
  </si>
  <si>
    <t>Actualización de los protocolos de Atención al Ciudadano</t>
  </si>
  <si>
    <t>En la Dirección Administrativa se realiza la verificación de documentos de los funcionarios del Concejo, se han presentado algunos casos con documentación falsa.</t>
  </si>
  <si>
    <t>Desconocimiento de la normatividad vigente sobre riesgos de corrupción por falta de capacitación</t>
  </si>
  <si>
    <t>No identificar los riesgos de corrupción en sus procesos y por lo tanto no implementar los controles</t>
  </si>
  <si>
    <t xml:space="preserve">Los funcionarios de la Corporación deberán asistir con carácter obligatorio a las Capacitaciones programas sobre riesgos de corrupción.
</t>
  </si>
  <si>
    <t>Que personas a quienes no les asiste el derecho se beneficien de los programas de bienestar que implementa la Corporación</t>
  </si>
  <si>
    <t xml:space="preserve">La falta de controles en las actividades de bienestar social </t>
  </si>
  <si>
    <t>El Responsable del procedimiento verifique que los aportes sean los correctos con el apoyo del Director Financiero y el Asesor.</t>
  </si>
  <si>
    <t>Responsable del Procedimiento.
Responsable del Procedimiento de Contabilidad.
Director Financiero.
Asesor Financiero.</t>
  </si>
  <si>
    <t>Demora en la contratación y en la liquidación de contratos por la falta de personal.</t>
  </si>
  <si>
    <t>Dirección Administrativa
Dirección Financiera
Funcionario Delegado</t>
  </si>
  <si>
    <t>Líder Proceso.</t>
  </si>
  <si>
    <t>Debido a no contar con soporte tecnico permanente del aplicativo PERNO,  existe una desactualizacion del software lo cual generaria  valores errados en las liquidaciones ocasionando inconformidad a los funcionarios y sanciones disciplinarias.</t>
  </si>
  <si>
    <t>Preventivo: Realizar soporte tecnico permanente.</t>
  </si>
  <si>
    <t>Actualización permanente por parte del Convenios Interaadministrativos.</t>
  </si>
  <si>
    <t>Responsable del Procedimiento.
Director Financiero.</t>
  </si>
  <si>
    <t>Líder Procedimiento.
Director Financiero.</t>
  </si>
  <si>
    <t>Control Correctivo: Establecer un seguimiento permanente al cumplimiento de las Procesos en la presentación de los informes de avance de cada plan y programa de la Corporación.</t>
  </si>
  <si>
    <t>Desconocimiento de las implicaciones legales por la entrega de información errada al Proceso de Seguridad y salud en el Trabajo.</t>
  </si>
  <si>
    <t>Falsedad en la información presentada al Proceso de Seguridad y Salud en el Trabajo, en lo que refiere a reporte de accidente, documentos de contratistas, entre otros.</t>
  </si>
  <si>
    <t>Dar a conocer las implicaciones legales por la entrega de información errada al Proceso, Indagar ampliamente la información suministrada por el funcionario implicado, Incluir en el manual de contratistas revisión de los documentos inherentes a Salud Ocupacional.</t>
  </si>
  <si>
    <t>Verificar que se cumpla el debido proceso en cada una de las etapas previstas para el Proceso, proceso del control disciplinario</t>
  </si>
  <si>
    <t>Direccion Financiera y responsable del Proceso</t>
  </si>
  <si>
    <t>Control Correctivo: establecer los canales de comunicación efectivos al interior de la Corporación.</t>
  </si>
  <si>
    <t>Socializar los canales de comunicación y hacer seguimiento permanente sobre su eficacia.</t>
  </si>
  <si>
    <t>Mantener los documentos de alta confidencialidad en custodia, y que sean manejados únicamente por el personal idóneo del proceso.</t>
  </si>
  <si>
    <t>Informes Publicados en las fechas establecidas</t>
  </si>
  <si>
    <t>Publicar el plan de adquisición de bienes y servicios</t>
  </si>
  <si>
    <t>El Concejo de Bogotá D.C., unido al interés nacional de lograr la racionalización y simplificación de trámites y procedimientos administrativos que deben adelantar los ciudadanos ante las entidades de la Administración Pública, realizará las actividades necesarias para simplificar, estandarizar, eliminar, optimizar y automatizar los trámites existentes, acercará más a los ciudadanos a los servicios que presta la Corporación y mejorará los medios de comunicación y divulgación con la ciudadanía, dotándose de una mejor plataforma tecnológica.</t>
  </si>
  <si>
    <t xml:space="preserve">El proceso de rendición de cuentas, como instrumento de control social, estructurado por un conjunto de normas, procedimientos, metodologías, prácticas y resultados, busca que los servidores públicos de la Corporación informen, expliquen y den a conocer los resultados de su gestión a los ciudadanos, la sociedad civil y demás grupos de interés, convirtiéndose en un instrumento que muestre la transparencia del Concejo de Bogotá, D.C. </t>
  </si>
  <si>
    <t>Elaborar boletines informativos sobre la Rendición de Cuentas.</t>
  </si>
  <si>
    <t>Rediseñar las formas de presentación a la ciudadanía y/o  publicación del informe de gestión para la Rendición de cuentas semestral.</t>
  </si>
  <si>
    <t>Ajuste de los espacios físicos para la atención prioritaria a personas en situación de discapacidad, niños (as), mujeres gestantes y adultos mayores.</t>
  </si>
  <si>
    <t>Responsable
Proceso</t>
  </si>
  <si>
    <t xml:space="preserve">No cumplir con lo establecido en el Reglamento Inteno de la Corporación para el sorteo de Ponencias, favoreciendo a un tercero. </t>
  </si>
  <si>
    <t xml:space="preserve">Favorecer en beneficio propio o de un tercero para que se designe un  ponente de un proyecto de Acuerdo a través del sorteo. </t>
  </si>
  <si>
    <t>Preventivo. Cumplir el Reglamento Interno, Acuerdo 348 de 2008.</t>
  </si>
  <si>
    <t>1.Darle cumplimiento  al Reglamento Interno de la Corporación “Acuerdo No 348 de 2008”,  en lo relacionado con las bancadas.
2. Convocatoria pública para el sorteo
3. Grabación en video y audio el sorteo</t>
  </si>
  <si>
    <t xml:space="preserve">Secretario General
Subsecretarios de Comisiones
</t>
  </si>
  <si>
    <t xml:space="preserve">Alteración intencional a la planilla  de registro de asistencia de los Concejales a la sesiones, plenaria y comisiones permanentes. </t>
  </si>
  <si>
    <t>Expedir certificaciones de honorarios que no se ajusten a la asistencia real de los Honorables Concejales a las sesiones plenarias y comisiones.</t>
  </si>
  <si>
    <t>Preventivo. Registro biométrico, acta, audio y video</t>
  </si>
  <si>
    <t xml:space="preserve">1- Publicar en red las certificaciones de Asistencia
2- Los funcionarios competentes deberán  revisar las certificaciones antes de su  expedición.
3- Verificar con sonido la grabación de las sesiones y el acta suscinta en caso de ser necesario
4. Revisar el registro biométrico
</t>
  </si>
  <si>
    <t xml:space="preserve">No aplicar los términos para los trámites de gestión normativa y control político para favorecer a terceros. </t>
  </si>
  <si>
    <t>Otorgar prórrogas fuera de términos establecidos en el Reglamento Interno para los procesos de Gestión Normativa y Control Político.</t>
  </si>
  <si>
    <t xml:space="preserve">Preventivo. Tablero de Control de términos. </t>
  </si>
  <si>
    <t>Revisión y actualización diaria del tablero de control de términos.</t>
  </si>
  <si>
    <t>1. No verificar el registro biométrico de votación para elaborar la certificación.
2. Omisión en el registro de la votación que se lleve a cabo.</t>
  </si>
  <si>
    <t>Expedir certificacion de votaciones, que no correspondan a la reales, con el fin de favorecer un interés propio o de un tercero.</t>
  </si>
  <si>
    <t>Preventivo. Verificar la información del registro biométrico de votación y audio de la sesión para expedir la certificación.</t>
  </si>
  <si>
    <t xml:space="preserve">1- Revisar y verificar la información antes de la firma.
2- Verificar con sonido la grabación de las sesiones y el acta sucinta en caso de ser necesario.
</t>
  </si>
  <si>
    <t>Por solicitud de un tercero al funcionario encargado de transcribir y/o revisar las actas, éste cambie el sentido de las intervenciones.</t>
  </si>
  <si>
    <t>Cambiar el sentido de las intervenciones de los Honorables Concejales por influencia de un tercero  en las actas transcritas.</t>
  </si>
  <si>
    <t xml:space="preserve">Preventivo: El responsable de la revisión de las actas transcritas verificará que la información del documento corresponde al audio. </t>
  </si>
  <si>
    <t>Escuchar el audio contra el documento transcrito.</t>
  </si>
  <si>
    <t xml:space="preserve">Secretario General 
Subsecretarios de Comisiones permanentes. </t>
  </si>
  <si>
    <t xml:space="preserve">Omitir intervenciones en la grabaciónes de las sesiones por intereses particulares </t>
  </si>
  <si>
    <t>Manipulación de la grabación en la sesion por solicitud de terceros.</t>
  </si>
  <si>
    <t xml:space="preserve">Preventivo. Publicar y registro del audio correspondiente en la red interna de la Corporación.  </t>
  </si>
  <si>
    <t xml:space="preserve">1. El Secretario General y los Subsecretarios de Comisiones permanentes verificaran que el audio y el video de la sesión queden colgados en la red interna de la Corporación a más tardar el día siguiente de su realización. 
2, Dar a conocer el protocolo ético de la Corporación </t>
  </si>
  <si>
    <t xml:space="preserve">Eliminar información en la publicación de los textos aprobados en las Comisiones o Plenarias de los Proyectos de Acuerdo. </t>
  </si>
  <si>
    <t xml:space="preserve">Publicar parcialmente el contenido de los Proyectos de Acuerdo en beneficio de terceros. </t>
  </si>
  <si>
    <t xml:space="preserve">Preventivo. Verificar el contenido del texto publicado con el contenido del texto aprobado. </t>
  </si>
  <si>
    <t xml:space="preserve">Secretario General 
Subsecretarios de Comisiones </t>
  </si>
  <si>
    <t>Secretaria General
Biblioteca</t>
  </si>
  <si>
    <t>Manipulación mal intensionada de la información y sus medios con el fin de favorecer intereses personales.</t>
  </si>
  <si>
    <t>- Realizar cambios en la información favoreciendo intereses personales. 
- Cambiar o tergiversar información.
- Ocultar a la ciudadanía la información de carácter  público</t>
  </si>
  <si>
    <t xml:space="preserve">Controlar el acceso de personal no autorizado, a la documentación y a los medios magnéticos. </t>
  </si>
  <si>
    <t>Gestión Documental
Sistemas y Seguridad de la Información</t>
  </si>
  <si>
    <t>Mutilación,  hurto, robo o perdida de folios o de expedientes con el fin de favorecer intereses personales.</t>
  </si>
  <si>
    <t>En el trámite de expediente puede presentarse bien sea el hurto, robo o pérdida de expedientes completos o la mutilación de folios, lo cual podría entorpecer la disponibilidad, veracidad y exactitud de la información.</t>
  </si>
  <si>
    <t>Tener  inventarios actualizados  de los documentos existentes.
Registrar el prestamo de los expedientes
Vigilar el uso de los expedientes en el punto de consulta para eviitar su mutilación.</t>
  </si>
  <si>
    <t xml:space="preserve">Gestión Documental
</t>
  </si>
  <si>
    <t>Omitir el registro de prestamo en el momento de prestar, consultar y devolver un expediente</t>
  </si>
  <si>
    <t>No presentar exigencias y rigurosidad en el manejo documental, archivo y pérdida de algún expediente con el fin de favorecer intereses personales,</t>
  </si>
  <si>
    <t>Rigurosidad en el registro de los expedientes y materiales en general de la biblioteca y del Archivo.</t>
  </si>
  <si>
    <t>Meta de Cumplimiento del Plan:</t>
  </si>
  <si>
    <t>Seguimiento de la Estrategia
Cumplimiento del Plan :</t>
  </si>
  <si>
    <t xml:space="preserve">Mesa Directiva
Oficina Asesora de Planeación
</t>
  </si>
  <si>
    <t>Total</t>
  </si>
  <si>
    <t>Existe(n) herramienta(s) de control.
Existen códigos y jurisprudencia que explican el manejo de la herramienta.
En el tiempo que lleva la herramienta ha demostrado ser efectiva.</t>
  </si>
  <si>
    <t>Existe(n) herramienta(s) de control.
Existen códigos y jurisprudencia que expliquen el manejo de la herramienta.
En el tiempo que lleva la herramienta ha demostrado ser efectiva.</t>
  </si>
  <si>
    <t xml:space="preserve">Existe(n) herramienta(s) de control. Evaluación de desempeño
Existen manuales y/o procedimientos que expliquen el manejo de los planes de mejoramiento individuales.
En el tiempo que lleva la herramienta ha demostrado ser efectiva. 
</t>
  </si>
  <si>
    <t>Hoja de ruta de verificación que cumpla con los requisitos establecidos en el Manual de Funciones y Competencias Laborales
Existen manuales y/o procedimientos que expliquen el manejo de la herramienta
En el tiempo que lleva la herramienta ha demostrado ser efectiva</t>
  </si>
  <si>
    <t>Verificar que cuando se realicen contratación de prestación de servicios el objeto de dicho contrato no se este realizando por un funcionario de Planta.</t>
  </si>
  <si>
    <t>Realizar estudios previos de los requisitos establecidos en el Manual de Funciones y en la escalera para asignación de cargos
Denunciar posibles irregularidades en el procedimiento de asignación de encargos.</t>
  </si>
  <si>
    <t>Capacitación a los jefes y directivos acerca de la importancia de dar cumplimiento a la normatividad pertinente a la evaluación del desempeño.
Solicitar aleatoriamente  a los evaluadores el portafolio de evidencias correspondientes a la evaluación del desempeño</t>
  </si>
  <si>
    <t>Dar a conocer las implicaciones legales por la entrega de información errada al área, Indagar ampliamente la información suministrada por el funcionario implicado, Incluir en el manual de contratistas revisión de los documentos inherentes a Salud Ocupacional</t>
  </si>
  <si>
    <t>Mantener los documentos de alta confidencialidad en custodia , y que sean manejado únicamente por el personal idóneo del proceso.</t>
  </si>
  <si>
    <t xml:space="preserve">Control Preventivo: Realizar periódicamente los mantenimientos preventivos y correctivos de nuestra plataforma informática y de esta manera garantizar la solicitud y adquisición de los mismos. </t>
  </si>
  <si>
    <t>Control Preventivo: Backups y Custodia de la información generada por la Corporación.</t>
  </si>
  <si>
    <t xml:space="preserve">Existe(n) herramienta(s) de control. Revisión previa confrontando la información con la generada por el proceso.
Existen manuales y/o procedimientos que expliquen el manejo de la herramienta. Procedimiento establecido para la presentación de informes a entes externos
En el tiempo que lleva la herramienta ha demostrado ser efectiva. </t>
  </si>
  <si>
    <t xml:space="preserve">Existe(n) herramienta(s) de control. Control de Registros del  SIGA
Existen manuales y/o procedimientos que expliquen el manejo de la herramienta. Procedimientos del SGC
En el tiempo que lleva la herramienta ha demostrado ser efectiva. </t>
  </si>
  <si>
    <t>Revisión política y jurídica de los acuerdos antes de ser sometidos a debate.</t>
  </si>
  <si>
    <t>Preventivo: efectuar capacitaciones continuas sobre norma y modificaciones a las leyes utilizadas
Preventivo: Realizar soporte tecnico permanente.</t>
  </si>
  <si>
    <t>Antes de enviarse la orden de pago esta debe ser revisada por parte del asesor de la Dirección Financiera, con el fin de evitarse sanciones.
Correctivo: Informar por medio de un instructivo a los proveedores los requisitos y fechas de entrega de facturacionpor parte del Fondo Cuenta Concejo de Bogotá, D.C.</t>
  </si>
  <si>
    <t>Preventivo: cumplimiento del cronograma
Preventivo: Generar Documento de especificacion de requisitos.</t>
  </si>
  <si>
    <t>Jefe Oficina Asesora de Planeación</t>
  </si>
  <si>
    <t>Nombre: Hernando Rojas Martínez</t>
  </si>
  <si>
    <t>VERSION:    00</t>
  </si>
  <si>
    <t>FECHA: 11 SEP. 2013</t>
  </si>
  <si>
    <t>VERSIÓN:    00</t>
  </si>
  <si>
    <t>FECHA 11 SEP. 2013</t>
  </si>
  <si>
    <t>FECHA: 11 SEP.  2013</t>
  </si>
  <si>
    <t>Hernando Rojas Martínez</t>
  </si>
  <si>
    <t>MAPA DE RIESGOS DE CORRUPCIÓN
ACTUALIZACION 2016 / 2017</t>
  </si>
  <si>
    <t>Proyectó y Elaboró:</t>
  </si>
  <si>
    <t>30-abr-2016
30-ago-2016
30-dic-2016</t>
  </si>
  <si>
    <t>Implementar la Ley 1712 de 2014, de Transparencia y de derecho de acceso a la información pública nacional y el Decreto 103 de 2015.</t>
  </si>
  <si>
    <t>SEGUIMIENTO A LAS ESTRATEGIAS PARA LA CONSTRUCCIÓN DEL PLAN ANTICORRUPCIÓN Y DE ATENCIÓN AL CIUDADANO - 2016</t>
  </si>
  <si>
    <t>Revisar, Ajustar y Sensibilizar a todos los Servidores Publicos sobre el mapa de Riesgos de Corrupción, la Politica Anticorrupción y su Mitigación.</t>
  </si>
  <si>
    <t>Ejecución del Plan:</t>
  </si>
  <si>
    <t>Realizar actividades de publicación de información periódicamente en medios (Pagina Web, Intranet, y Redes Sociales, etc.).</t>
  </si>
  <si>
    <t>Implementar estrategias de divulgacion para el Mapa de Riesgos al interior de la Corporación.</t>
  </si>
  <si>
    <t>Realizar los seguimientos a la Administración de los Riesgos de Corrupción.</t>
  </si>
  <si>
    <t>(No. de estrategias de divulgacion ejecutadas / No. de estrategias de divulgacion programadas)*100</t>
  </si>
  <si>
    <t>(No. de actividades realizadas / No. de actividades programadas)*100</t>
  </si>
  <si>
    <t>Actualización Mensual del Normograma de la Corporación.</t>
  </si>
  <si>
    <t>Actualización del Normograma Mensualmente</t>
  </si>
  <si>
    <t>Publicacion del plan de adquisición de bienes y servicios en la pagina WEB de la entidad.</t>
  </si>
  <si>
    <t>(No. de contratos Publicación en la pagina WEB de la entidad / No. de contratos suscritos)*100</t>
  </si>
  <si>
    <t>(No. de actividades de publicación de información realizadas en medios / No. de actividades de publicación de información realizadas en medios)*100</t>
  </si>
  <si>
    <t>(No. de boletines informativos publicados sobre rendición de cuentas / No. de boletines informativos programados)*100</t>
  </si>
  <si>
    <t>Propiciar espacios de diálogo con la ciudadanía, sobre la gestión de la Corporación.</t>
  </si>
  <si>
    <t>(No. de espacios de dialogo con la ciudadania realizados / No. de espacios de dialogo con la ciudadania programados)*100</t>
  </si>
  <si>
    <t>Secretaria General y Comisiones Permanentes</t>
  </si>
  <si>
    <t>Formas de presentación aprobadas</t>
  </si>
  <si>
    <t>(No. de protocolos actualizados / No. de protocolos programados)*100</t>
  </si>
  <si>
    <t>(No. de espacios ajustados / No. de espacios programados)*100</t>
  </si>
  <si>
    <t>Publicar en un lugar visible en las instalaciones la información actualizada sobre Derechos de los usuarios y los medios para garantizarlos.</t>
  </si>
  <si>
    <t>Dirección Jurídica y
Oficina Asesora de Comunicaciones</t>
  </si>
  <si>
    <t>Medir la percepción de la ciudadania en relación con el desempeño de la Corporación a traves de la aplicación de una encuesta por medio de la pagina Web.</t>
  </si>
  <si>
    <t>Oficina Asesora de Comunicaciones
Dirección Juridica
Dirección Administrativa
Secretaria General y Comisiones Permanentes</t>
  </si>
  <si>
    <t>(No. de percepciones positivas recibidas / No. de encuestas tramitadas) +  / No. de percepciones negativas  / No. de encuestas tramitadas)*100</t>
  </si>
  <si>
    <t>Publicar la información en cumplimiento a la Implementación de la Ley 1712 de 2014</t>
  </si>
  <si>
    <t>Publicacion en un lugar visible en las instalaciones la información actualizada sobre Derechos de los usuarios y los medios para garantizarlos</t>
  </si>
  <si>
    <t>(No. de seguimientos efectuados / No. de seguimientos programados)*100</t>
  </si>
  <si>
    <t>1er Seguimiento</t>
  </si>
  <si>
    <t>2do Seguimiento</t>
  </si>
  <si>
    <t>3er Seguimiento</t>
  </si>
  <si>
    <t xml:space="preserve">PLAN ANTICORRUPCIÓN Y DE ATENCION AL CIUDADANO
Para la Vigencia -  2016
Aprobado por la Resolución N° 1102  del  28 de Diciembre de 2015          </t>
  </si>
  <si>
    <t>ANEXO</t>
  </si>
  <si>
    <t>La Oficina Asesora de Planeación socializa, divulda y adjunta todos los documentos aprobados por el Comité Directivo del SIG.</t>
  </si>
  <si>
    <t>Controlar el Ingreso de personas beneficiarias con el registro de inscripción y con el carne que lo acredita como servidor publico del Concejo de Bogotá D.C.</t>
  </si>
  <si>
    <t>Capacitación</t>
  </si>
  <si>
    <t>Esta actividad de control se está realizando, verificando los documentos, teniendo en cuenta lo establecido en el Manual de Funciones.</t>
  </si>
  <si>
    <t>Este riesgo debe ser trasladado a la Dirección Financiera por ser de su competencia.</t>
  </si>
  <si>
    <t xml:space="preserve"> A la fecha esta labor no ha sido posible ejecutarla por varias razones:
1. No contaban con el personal suficiente para el cumplimiento de las actividades del procedimiento.
2. Por el alto volumen de posesiones que originaron movimiento de Historias laborales.
Esta actividad se comenzará a realizarsea partir del 1 de julio del presente año.</t>
  </si>
  <si>
    <t>El día 6 de enero de 2016 se envió Circular a todos los Honorables Concejales, Secretarios y Sub Secretarios de despacho, Directores y Jefes de Oficina Asesores, el calendario para cierre de Novedades del año 2016 y mediante correo electrónico de fecha 26 de mayo de 2016 se recordó el contenido de la Circular.</t>
  </si>
  <si>
    <t>Dentro del PIC para la Vigencia se programó la capacitación sobre Estatuto Anticorrupción y Atención al Ciudadano. El cual ya se ejecutó inició el día 29 de febrero en el Horario de 7:00 A.M a 9:15 A.M.con un total de incritos de 22 de los cuales se certificaron 9 funcionarios.</t>
  </si>
  <si>
    <t>En las actividades de Bienestar realizadas se realizan inscripciones y se controla el ingreso a la actividad. Ver listados asistencia.</t>
  </si>
  <si>
    <t>1.Cuando se presentaron los cargos vacantes, se publicaron los estudios de verificación para otorgamiento de encargo. 
2. No se ha presentado el caso de irregularidades e esta vigencia, que ameriten denuncias.</t>
  </si>
  <si>
    <t>1. En el mes de mayo se capacitaron a los directivos sobre concertación de Compromisos Laborales y Evaluación del Desempeño.
2.Esta actividad está proyectada a realizarse en el mes de agosto fecha que corresponde a la evaluación parcial del desempeño.</t>
  </si>
  <si>
    <t>Los documentos de alta confidencialidad se vienen manteniendo bajo custodia en el Punto de Atención de SST, en el Concejo de Bogotá, archivados cronologicamente en carpetas independientes y bajo llave.</t>
  </si>
  <si>
    <t>No se ha realizado ninguna accion sobre el compromiso adquirido por los funcionarios inscritos, mediante comunicado emitido por la Dirección Administraiva estipulando las obligaciones contraidas según la Resolución 788 de 2014.</t>
  </si>
  <si>
    <t>Mediante los siguientes actos administrativos de aprobaron los Planes de Acción Cuatrienal y Anual y de definieron las actividades, responsables, cronograma e indicadores.
Acuerdo 640 de 2016 Modificacion PAC 2016-2019
Res 0486-2016 Plan Accion Cuatrienal 2016-2019</t>
  </si>
  <si>
    <t>X</t>
  </si>
  <si>
    <t>1- Gestión Direccionamiento Estratégico</t>
  </si>
  <si>
    <t>2- Comunicaciones e Información</t>
  </si>
  <si>
    <t>3- Gestión Mejora Continua SIG</t>
  </si>
  <si>
    <t>5- Elección de Servidores Públicos</t>
  </si>
  <si>
    <t>4- Gestión
Normativa
6- Control
Político</t>
  </si>
  <si>
    <t>8- Talento Humano</t>
  </si>
  <si>
    <t>9- Gestión Jurídica</t>
  </si>
  <si>
    <t>11- Gestión
Recursos Físicos</t>
  </si>
  <si>
    <t>13- Gestión Documental</t>
  </si>
  <si>
    <t>12- Sistemas y Seguridad de la Información</t>
  </si>
  <si>
    <t>7- Atención al Ciudadano</t>
  </si>
  <si>
    <t>10- Anales y Publicaciones
Relatoría</t>
  </si>
  <si>
    <t>14- Gestión Financiera</t>
  </si>
  <si>
    <t>15- Evaluación Independiente</t>
  </si>
  <si>
    <t>7- Atención al
Ciudadano</t>
  </si>
  <si>
    <t>14- Gestión
Financiera</t>
  </si>
  <si>
    <t xml:space="preserve">Se Aprobaron las siguientes resoluciones donde se establecen los requisitos y priocedimientos para la Elección de Servidores Publicos Distritales, publicadas en la Pagina WEB del Concejo de Bogotá D.C. http://concejodebogota.gov.co/convocatorias-2016/cbogota/2016-02-19/201819.php
</t>
  </si>
  <si>
    <t>Los Actos Adminsitrativos, tiene revisión previa por parte de los Asesores, y en el caso del SIG por el comité directivo del SIG, donde se aprueban resoluciones, procedimientos y formatos relaciones con la Gestion del Concejo de Bogotá D.C.</t>
  </si>
  <si>
    <t>Se encuentra publicado en la página web. Ruta: http://concejodebogota.gov.co/contratacion-concejo-de-bogota-2014/cbogota/2014-11-26/101608.php.
Archivo Base de datos contratos para publicar Diciembre-2015)</t>
  </si>
  <si>
    <t>Faltar a la confidencialidad por un inadecuado manejo de documentos del Proceso. Para beneficio propio.</t>
  </si>
  <si>
    <t>1. Se realizó una presentación que incluye Las implicaciones legales por el incumplimiento a las normas de SST, obligaciones de los empleados, responsabilidades de los trabajadores etc.
2. Dentro de la investigación de Accidentes de Trabajo se hace una amplia investigación del mismo.
3. Dentro del Manual de Contratistas se dejó incluido el tema de revisión de documentos inherentes a Salud Ocupacional.</t>
  </si>
  <si>
    <t>Cumplimiento Programado</t>
  </si>
  <si>
    <t>A traves  de correo institucional interno y en la Intranet se publicó  informacion generada por diferentes areas para proteger la informacion y garantizar el uso correcto de la misma. Informacion se puede consultar en los diferentes articulos de Intranet</t>
  </si>
  <si>
    <t>Se publico diariamente boletines de prensa,se recopilo y seleccionó informacion para ser enviada a mas de 2 mil contactos, se publico redes sociales,se envió a cada UAN para ser divulgada de la gestion del Concejo. Dicha informacion puede ser consultada en www.concejodebogota.gov.co en twtter @concejodebogota y Fbk. concejobogota  publicacion  e nteraccion en redes sociales, y actualizacion permanente de Intranet.</t>
  </si>
  <si>
    <t>Esta actividad no registro avance, debido a que rendicion de cuentas se adelantara en segundo semestre.</t>
  </si>
  <si>
    <t xml:space="preserve">Se mantiene dialiogo constante y permanente con periodistas y medios de comunicación como instrumento  de divulgacion de gestion que realiza la coporracioin.  Se cre un grupo de chat, se actulaizo la pag de facebok y en responde inquietudes de seguidores en cuentas de twtter </t>
  </si>
  <si>
    <t xml:space="preserve">Se tramitó y publico en medios de comunicación internos  como carteleras y puerta de ingreso los requeriminetos de la oficina jurídica </t>
  </si>
  <si>
    <t>Se mantiene  en página web el aplicativo de encuesta y se adelanta gestion para los ajustes tecnologicos  y mejorar la calidad de la informacion.</t>
  </si>
  <si>
    <t>se tramitó y publico en la pagina institucional los requerimientos legales concernientes  a la Ley 1712 de 2014 en coordinación con la oficina juridica y demas dependencias. La cual se puede consultar en www.concejodebogota.gov.co</t>
  </si>
  <si>
    <t>Informe de la Arquitecta: Rosa Gomez Corredor, Contratista Fondo Cuenta:
1- Se realizo mediante convenio interadministrativo entre el IPC y la SDH la adecuación del baño para personas en condición de discapacidad.
2- Se realizo mediante convenio interadministrativo entre el IPC y la SDH la adecuación de "vados" en las circulaciones  de la edificación El Claustro.
3- Se realizaron los ajustes solicitados por el area de seguridad y salud en el trabajo y la ARL Colpatria en el salon los comuneros: Instalacion de baranda, liberación de escalinatas. cambio de sentido de apertura de puertas de acceso, cambio de sentido de apertura de puerta baja interna.</t>
  </si>
  <si>
    <t>Se esta realizando el seguimiento y verificación de documentos con las universidades y las empresas  y del 1 de julio al 31 de agosto se confirmaron documentos de 20 funcionarios y los soportes de esta actividad reposan en la Oficina de Historias Laborales.</t>
  </si>
  <si>
    <t>Teniendo en cuenta que el control establecido y ejecutado no fue eficaz se solicitarà a la Oficina de Control Interno emitir una circular dirigida a  todos los Honorables Concejales, Secretarios y Sub Secretarios de despacho, Directores y Jefes de Oficina Asesores, el calendario para cierre de Novedades del año 2016, y  las implicaciones jurídicas que conllevaría si no se da cabal cumplimiento a dichas fechas. Así mismo informar que el procedimiento establecido para los nombramiento.</t>
  </si>
  <si>
    <t>La actividad de capacitaciòn sobre el Estatuto Anticorrupciòn programada para esta vigencia ya se ejecutò en el primer trimestre</t>
  </si>
  <si>
    <t>No se ha realizado  ninguna aqctividad, se tienen los listados por curso de los funcionarios no certificados por inasistencia o deserción,  los cuales al finalizar epl PIC de la vigencia es decir en el mes de octubre, se le pasara al Director administrativo Para dar cumplimiento de la Resolucion 788 de 2014  Artíiculo 8.</t>
  </si>
  <si>
    <t>En las actividades de Bienestar se estan realizando los controles adecuados, como es la inscripcion previa, posteriormente la confirmacion por oparte del funcionario de su participacion. como soporte listado de inscripcion, memorando, circular. Ver listados asistencia.</t>
  </si>
  <si>
    <t>No se ha realizado estudio de verificación para otorgamiento de encargos, en el segundo trimestre, teniendo en cuenta que se está elaborando la resolución para procedimiento de encargos y a la fecha hay un cargo vacante que una vez se adopte la rolución se procederá a hacer el estudio respectivo.</t>
  </si>
  <si>
    <t>Se realizó acompañamiento a cada uno de los Directivos para la evluación del desempeño de los funcionarios de carrera administrativa y se verifico aleatoriamente las evidencias.</t>
  </si>
  <si>
    <t>Acción cumplida actividades realizadas en el primer trimestre</t>
  </si>
  <si>
    <t>Director Admnistrativo, solicita trasladar el riesgo de la Dirección Financiera</t>
  </si>
  <si>
    <t>No hay Avances de esta actividad</t>
  </si>
  <si>
    <t>Dirección Juridica envia actualizacion del Normograma del Proceso de Comunicaciones e información mediante correo del 16 de marzo de 2016.
En cumplimiento de lo dispuesto en la Resolución No. 635 de 2014, expedida por la Mesa Directiva de la Corporación, de manera atenta remitimos la actualización del NORMOGRAMA, atinente a la inclusión de once (11)  normas en el Proceso de Evaluación Independiente, una vez analizada la pertinencia de las modificaciones solicitadas, y realizado el cotejo con el normograma publicado en la intranet, el cual mantiene las 41 normas anteriores.
De conformidad con lo dispuesto en la Resolución 635 de 2014, de manera atenta remito la actualización del Normograma correspondiente al mes de julio de 2016, para su correspondiente publicación.
La modificaciones se realizaron en los Procesos de Control Político y Gestión Normativa, atinente al nuevo procedimiento de elección servidores públicos (Acuerdo 635 de 2016)  y en el Proceso de Gestión Jurídica la inclusión de normas sobre representación judicial (Decreto 445 de 2015) y conciliación (Resolución 672 de 2013).</t>
  </si>
  <si>
    <t>Se actualizará el procedimiento de rendición de cuentas de acuerdo a la guía que establecio el DAFP.
Asi mismo se establecio dentro del plan de acción de la actual vigencia la actividad 5 que corresponde a modificar el Acuerdo 151 de 2005 de acuerdo a la metodología establecidad por el DAFP para rendición de cuentas.</t>
  </si>
  <si>
    <t>Actividad cumplida al 100%</t>
  </si>
  <si>
    <t>A pesar de los requerimientos sugeridos por la Circular de la Dirección Financiera "Calendario cierre de novedades de Cordis  No. 2015IE4124" y Líneamientos Dirección Distrital de Tesorería Circular No. 013 del 28 de Noviembre de 2015, se siguen inrrespetando las fechas.</t>
  </si>
  <si>
    <t>No hay cumplimiento del "Calendario cierre de novedades de Cordis  No. 2015IE4124" ni de los líneamientos Dirección Distrital de Tesorería Circular No. 013 del 28 de Noviembre de 2015.</t>
  </si>
  <si>
    <t>Se solicitó la creación de la Línea de Contratación de Personal para revisión, verificación y elaboración de fichas técnicas</t>
  </si>
  <si>
    <t>Se solicitó la contratación el personal idóneo para la revisión, verificación y elaboración de las fichas técnicas. Las fichas técnicas se han elaborado en formas efectiva y los rezagos han sido subsanados. Las revisiones se han realizado de acuerdo a las guías dadas por el Director Financiero y se han cumplido a cabalidad.</t>
  </si>
  <si>
    <t xml:space="preserve">Se realizó con base en el calendario expedido por la oficina de Planeación Financiera de la Tesorería Distrital, el cual determina  "elaborar mensualmente la reprogramación del PAC, apoyándose siempre en el reporte histórico de periodicididad mensual de cada vigencia". </t>
  </si>
  <si>
    <t xml:space="preserve">Se ha venido realizando con base en el calendario expedido por la oficina de Planeación Financiera de la Tesorería Distrital. </t>
  </si>
  <si>
    <t xml:space="preserve">Una vez fue detectado el riesgo,el responsable del Procedimiento de Presupuesto informó al Director Financiero y éste a su vez mediante memorando solicitó a los Honorables Concejales ajustar su UAN respectiva de conformidad a lo preceptuado  en el pargráfo 5° del Acuerdo 492 de 2012; de igual manera, la responsable del Procedimiento de Presupuesto mediante escrito, puso en conocimiento a la Mesa Directiva y al jefe de la Oficina Asesora de Control Interno, sobre la situación que se estaba presentando en relación con las UAN. </t>
  </si>
  <si>
    <t>La responsable del Procedimiento revisa permanentemente los cuadros de control que conforman las UAN de cada Honorable Concejal para evitar que sobrepasen el tope  establecido por el Acuerdo 492 de 2012</t>
  </si>
  <si>
    <t>Se creó la Línea de Contratación para la actualización del  Software el año pasado, hasta Abril de 2016 se suscribió el Contrato 160066-0-2016 anombre de Jhon Kennedy León Castiblanco quien se encargará de la actualización del Software.</t>
  </si>
  <si>
    <t>Se ha venido realizando de forma diligente la actualización del Perno versión 2015.</t>
  </si>
  <si>
    <t>Los funcionarios de acuerdo a la Supervision de los Contratos  han solicitado los requerimientos.
Igualmente se le ha entregado a los proveedores el instructivo, este se encuentra en las respectivas carpetas de supervisión de cada uno de los contratos vigencia 2016.
Los apoyos a la supervsion se pueden verificar en las carpetas de contratacion.</t>
  </si>
  <si>
    <t>Los funcionarios delegados de Supervision de los Contratos  han venido realizando los requerimientos.
Igualmente se han venido entregado a los proveedores el instructivo.</t>
  </si>
  <si>
    <t>Una vez revisada la información a través del archivo plano de devengado y factores salariales se han encontrado inconsistencias; el responsable del procedimiento se traslada  al procedimiento de Nómina para informar de las inconsistencias  encontradas con el fin de que se implementen los correctivos pertinentes.</t>
  </si>
  <si>
    <t>Las inconsistencias encontradas son informadas inmediatamente al Procedimiento de Nómina, para que se realicen las respectivas correcciones y/ o ajustes necesarios.</t>
  </si>
  <si>
    <t>Se tramitó y publico en la pagina en la página web. Ruta: http://concejodebogota.gov.co/contratacion-concejo-de-bogota-2014/cbogota/2014-11-26/101608.php.
Archivo Base de datos contratos para publicar Diciembre-2015)</t>
  </si>
  <si>
    <t xml:space="preserve">A a fecha no se ha presentado ninguna irregularidad evidenciada en la Entidad.  </t>
  </si>
  <si>
    <t>A a fecha no se ha presentado ninguna irregularidad evidenciada en la Entidad.</t>
  </si>
  <si>
    <t xml:space="preserve">Se está implementando los requsitos  legales, control de registros del SGC. </t>
  </si>
  <si>
    <t xml:space="preserve">Se continua con la implementación de  los requsitos  legales, control de registros del SGC. </t>
  </si>
  <si>
    <t>Se realiza  control y seguimiento de la información suministrada por parte de los funcionarios del proceso y del Jefe de Control Interno.</t>
  </si>
  <si>
    <t>Se está dando continuidad  al  control y seguimiento de la información suministrada por parte de los funcionarios del proceso y del Jefe de Control Interno.</t>
  </si>
  <si>
    <t>Se está implementando medidas de seguridad del archivo de los expedientes o documentos.</t>
  </si>
  <si>
    <t>Se continua con la implementación de las  medidas de seguridad del archivo de los expedientes o documentos.</t>
  </si>
  <si>
    <t>El responsable de la administración de la información está controlando la información del proceso.</t>
  </si>
  <si>
    <t>El responsable de la administración de la información continua controlando la información del proceso.</t>
  </si>
  <si>
    <t>Eliminacion por ser competencia de CI</t>
  </si>
  <si>
    <t>Eliminar este e Incluir la Falta y no adecuada de Asesoria a los Procesos del SIG y Subsistemas</t>
  </si>
  <si>
    <t>Falta de oportunidad en la entrega de las novedades por parte del proceso de actos administrativos para la realización de las liquidaciones de los aportes a la seguridad social.</t>
  </si>
  <si>
    <t>Debido al incumplimiento de términos para el reporte de novedades se pueden pueden generar inconsistencias en la liquidación de los aportes, ocasionando inexactitud en los pagos , desprotección de los  funcionarios por parte del Sistema de Seguridad Social. e incurrir en mora con el correspondiente pago de intereses</t>
  </si>
  <si>
    <t>Dar cumplimiento cabal a la Circular de cierres de novedades firmada por el Director Financiero.
Evidenciar el motivo por el cual se presentan las diferencias  y corregirlas inmediatamente en los pagos de autoliquidación. 
Dejar soporte evidenciando de la comparación Perno vs Operador SU APORTE PLUS.</t>
  </si>
  <si>
    <t>Falta de funcionarios calificado para la revisión, verificación y elaboración de fichas técnicas acordes a las necesidades.</t>
  </si>
  <si>
    <t>Asignación de personal de acuerdo al perfil de la necesidad.</t>
  </si>
  <si>
    <t>Asignar a cada funcionario o contratista un numero de contratos para su seguimiento, que permita subsanar los atrasos en el corto plazo.</t>
  </si>
  <si>
    <t>Diferencias en el PAC mensual</t>
  </si>
  <si>
    <t>Debido a la alta rotación de la nómina se pueden presentar diferencias significativas entre el PAC programado para pagos y el PAC realmente ejecutado</t>
  </si>
  <si>
    <t>Realizar comparativos en tiempo real  y obtener información histórica de los registros.</t>
  </si>
  <si>
    <t>Realizar los traslados a que haya lugar para cumplir con las obligaciones a cancelar en la vigencia</t>
  </si>
  <si>
    <t>Dirección Financiera
Funcionario Delegado</t>
  </si>
  <si>
    <t>Mayor valor en el cupo asignado a cada UAN, para el pago del salario.</t>
  </si>
  <si>
    <t xml:space="preserve">Debido al incremento salarial anual se puede presentar el caso de que una o varias UAN superen el tope  establecido de los 48 S.M.L.M.V, para cada Honorable Concejal ya que este es actualizado automaticamente cada año. </t>
  </si>
  <si>
    <t>La Mesa Directiva de la Corporacion debe fijar una directriz mediante la cual se establezca un monto fijo para cada UAN, como reserva para prever dicha contingencia.</t>
  </si>
  <si>
    <t>Revisar permanentemente los cuadros de control que conforman las UAN de cada Honorable Concejal, con el fin de evitar que sobrepasen el tope  establecido por el acuerdo 492 de 2012</t>
  </si>
  <si>
    <t>Desactualización del Aplicativo PERNO</t>
  </si>
  <si>
    <t>Incumplimiento de Obligaciones Contractuales y/o documentación incmpleta para el pago.</t>
  </si>
  <si>
    <t>Debido al no cumplimiento de las obligaciones contractuales y/o  a la falta de documentación por parte de los proveedores se generan demoras en los pagos de facturacion.</t>
  </si>
  <si>
    <t>Enviar requerimiento a los proveedores que incumplen las obligaciones contractuales.
Informar por medio de un instructivo a los proveedores los requisitos y fechas de entrega de facturación por parte del Fondo Cuenta Concejo de Bogotá, D.C.</t>
  </si>
  <si>
    <t>El Responsable del proceso a través de los apoyos de supervisión envía los requerimientos pertinentes a los proveedores para que subsanen los incumplimientos de las obligaciones contractuales.
El Responsable del Procedimiento informará a través del instructivo  a los proveedores los requisitos, deberes y derechos para entrega de la facturación  teniendo encuenta los plazos establecidos en los contratos.</t>
  </si>
  <si>
    <t>Inclusión errada de datos en la liquidación de la Cesantías</t>
  </si>
  <si>
    <t>Debido a inclusiones de datos errados en el Aplicativo Perno o a errores aritméticos en las liquidaciones pueden ocurrir inconsistencias o inexactitudes en las liquidaciones de Cesantías</t>
  </si>
  <si>
    <t>Verificación  permanente de la información.
Revisión aritmérica detallada</t>
  </si>
  <si>
    <t>Verificar la información paralela entre Nómina y Cesantías para evitar errores en la liquidación  de Cesantías, igualmente es indispensable la revisión matemática permanente por los integrantes del procedimiento.</t>
  </si>
  <si>
    <t>Responsable del Procedimiento de Cesantías.</t>
  </si>
  <si>
    <t xml:space="preserve">Pago inoportuno de intereses de Cesantías funcionarios </t>
  </si>
  <si>
    <t>Debido a que la información en los formatos de pago de intereses no se entrega  antes de las fechas estipuladas para su revisión y autorización de pagos a Tesorería Dstrital, se puede presentar incumplimiento a lo establecido en la ley</t>
  </si>
  <si>
    <t>Enviar a la Tesorería Distrital el giro correspondente al pago de intereses de Cesantías tres días hábiles después del cierre de la Nómina del mes de Enero de la siguiente vigencia.</t>
  </si>
  <si>
    <t xml:space="preserve">Verificar que  los pagos se hagan correcta y oportunamente  a los funcionarios de la entidad.
Se informará a los funcionarios las fallas  que se presenten en Tesorería Distrital  en el no cumplimiento del pago  en las fechas establecidas por ley. </t>
  </si>
  <si>
    <t>El responsable del Procedimiento hizo el trámite correspondiente para que se realizara el pago por la Tesorería  Distrital, la falla se presentó en el Aplicativo Terceros del Sistema Predis de Secretaría Hacienda Distrital.</t>
  </si>
  <si>
    <t>Tesorería  Distrital ha cumplido con los pagos, la falla en el Aplicativo Terceros del Sistema Predis de Secretaría Hacienda Distrita se presentó una vez y fue subsanado a tiempo.</t>
  </si>
  <si>
    <t>No se ha presentado a corte de este tercer seguimiento irregularidades en la entidad.</t>
  </si>
  <si>
    <t>Los informes generados por la Oficina de Controlo Interno  a los entes de control dan cumplimiento a la normatividad vigente.</t>
  </si>
  <si>
    <t>No habido trafico de influencias en las auditorias, se han desarrollado con toda parciabilidad.</t>
  </si>
  <si>
    <t>Los documento se mantienen organizados de acuerdo a las TRD del proceso</t>
  </si>
  <si>
    <t>Se tiene controlada la información que se genera al interior del Proceso en carpetas y bajo la custodia del secretario de la oficina.</t>
  </si>
  <si>
    <t>Durante el desarrollo de las Auditorias de Gestión Financiera, comprendida en el periodo del 1 de marzo al 15 abril de 2016,  se realizó seguimiento al Mapa de Riesgos de Gestión Financiera.  Así mismo se realizó Auditoria a los procesos: Talento Humano, Recursos Físicos  y Sistema-Seguridad  de la información,  en el periodo del 22 de abril al 15 de junio de  2016 y se realizó seguimiento al Mapa de Riesgos de los Procesos  antes mencionados.</t>
  </si>
  <si>
    <t>En el mes de septiembre y octubre se realizo seguimiento a los riesgos de corrupción de los procesos de Direccionamiento Estratégico y Mejora Continua del SIG en la auditoria interna.</t>
  </si>
  <si>
    <t>Se presentó al Presidente del Concejo Dr. Roberto Hinestrza Rey, el Informe de Seguimiento P.Q.R.S. Atención al Ciudadano, en cumplimiento al artículo 76 de la Ley 1474, el 16-02-2016al 
Así mismo el  Informe Pormenorizado del Sistema de Control Interno (art 9 Ley 1474  de 2011 ) el 29-03-2016  y se encuentra publicado en la página web de la Corporación. .</t>
  </si>
  <si>
    <t>Se presento informe pormenorizado del sistema de control interno a 30 de noviembre de 2016 dando cumplimiento al  articulo 9 de la Ley 1474 de 2011.
El segundo seguimiento a las PQRS de la vigencia 2016 se presentará en enero de 2017 dando cumplimiento al articulo 76 de la Ley 1474 de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</si>
</sst>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dd/mmm/yyyy"/>
    <numFmt numFmtId="166" formatCode="dd/mmmm/yyyy"/>
  </numFmts>
  <fonts count="16">
    <font>
      <sz val="10"/>
      <name val="Arial"/>
    </font>
    <font>
      <sz val="8"/>
      <name val="Arial"/>
      <family val="2"/>
    </font>
    <font>
      <b/>
      <sz val="14"/>
      <name val="Arial"/>
      <family val="2"/>
    </font>
    <font>
      <sz val="10"/>
      <name val="Arial"/>
      <family val="2"/>
    </font>
    <font>
      <b/>
      <sz val="10"/>
      <name val="Arial"/>
      <family val="2"/>
    </font>
    <font>
      <b/>
      <u/>
      <sz val="10"/>
      <name val="Arial"/>
      <family val="2"/>
    </font>
    <font>
      <sz val="8"/>
      <name val="Arial"/>
      <family val="2"/>
    </font>
    <font>
      <b/>
      <sz val="8"/>
      <name val="Arial"/>
      <family val="2"/>
    </font>
    <font>
      <b/>
      <u/>
      <sz val="8"/>
      <name val="Arial"/>
      <family val="2"/>
    </font>
    <font>
      <u/>
      <sz val="10"/>
      <color indexed="12"/>
      <name val="Arial"/>
      <family val="2"/>
    </font>
    <font>
      <sz val="11"/>
      <color indexed="8"/>
      <name val="Calibri"/>
      <family val="2"/>
    </font>
    <font>
      <sz val="8"/>
      <color indexed="8"/>
      <name val="Arial"/>
      <family val="2"/>
    </font>
    <font>
      <sz val="8"/>
      <name val="Arial"/>
      <family val="2"/>
    </font>
    <font>
      <sz val="9"/>
      <color indexed="8"/>
      <name val="Arial"/>
      <family val="2"/>
    </font>
    <font>
      <sz val="10"/>
      <color indexed="8"/>
      <name val="Arial"/>
      <family val="2"/>
    </font>
    <font>
      <b/>
      <sz val="8"/>
      <color rgb="FFFF0000"/>
      <name val="Arial"/>
      <family val="2"/>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top/>
      <bottom style="thin">
        <color theme="3"/>
      </bottom>
      <diagonal/>
    </border>
    <border>
      <left style="thin">
        <color indexed="64"/>
      </left>
      <right/>
      <top/>
      <bottom style="hair">
        <color indexed="64"/>
      </bottom>
      <diagonal/>
    </border>
    <border>
      <left/>
      <right/>
      <top style="thin">
        <color indexed="56"/>
      </top>
      <bottom style="thin">
        <color indexed="56"/>
      </bottom>
      <diagonal/>
    </border>
  </borders>
  <cellStyleXfs count="5">
    <xf numFmtId="0" fontId="0" fillId="0" borderId="0"/>
    <xf numFmtId="0" fontId="9" fillId="0" borderId="0" applyNumberFormat="0" applyFill="0" applyBorder="0" applyAlignment="0" applyProtection="0"/>
    <xf numFmtId="0" fontId="10" fillId="0" borderId="0"/>
    <xf numFmtId="0" fontId="3" fillId="0" borderId="0"/>
    <xf numFmtId="0" fontId="3" fillId="0" borderId="0"/>
  </cellStyleXfs>
  <cellXfs count="375">
    <xf numFmtId="0" fontId="0" fillId="0" borderId="0" xfId="0"/>
    <xf numFmtId="0" fontId="3" fillId="0" borderId="0" xfId="0" applyFont="1"/>
    <xf numFmtId="0" fontId="4" fillId="0" borderId="1" xfId="0" quotePrefix="1" applyFont="1" applyBorder="1" applyAlignment="1">
      <alignment horizontal="center"/>
    </xf>
    <xf numFmtId="0" fontId="3" fillId="0" borderId="1" xfId="0" quotePrefix="1" applyFont="1" applyBorder="1" applyAlignment="1">
      <alignment horizontal="justify" vertical="center" wrapText="1"/>
    </xf>
    <xf numFmtId="0" fontId="3" fillId="0" borderId="1" xfId="0" applyFont="1" applyBorder="1" applyAlignment="1">
      <alignment horizontal="justify" vertical="center" wrapText="1"/>
    </xf>
    <xf numFmtId="0" fontId="5" fillId="0" borderId="0" xfId="0" quotePrefix="1" applyFont="1" applyAlignment="1">
      <alignment horizontal="left"/>
    </xf>
    <xf numFmtId="0" fontId="5" fillId="0" borderId="0" xfId="0" applyFont="1"/>
    <xf numFmtId="0" fontId="3" fillId="0" borderId="0" xfId="0" quotePrefix="1" applyFont="1" applyAlignment="1">
      <alignment horizontal="left"/>
    </xf>
    <xf numFmtId="0" fontId="0" fillId="0" borderId="0" xfId="0" applyNumberFormat="1" applyAlignment="1">
      <alignment horizontal="justify" vertical="center" wrapText="1" shrinkToFit="1"/>
    </xf>
    <xf numFmtId="0" fontId="3" fillId="0" borderId="1" xfId="0" quotePrefix="1" applyFont="1" applyBorder="1" applyAlignment="1">
      <alignment horizontal="left" vertic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wrapText="1"/>
    </xf>
    <xf numFmtId="0" fontId="4" fillId="0" borderId="1" xfId="0" quotePrefix="1" applyFont="1" applyBorder="1" applyAlignment="1">
      <alignment horizontal="left" vertical="center"/>
    </xf>
    <xf numFmtId="165"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1" xfId="0" quotePrefix="1" applyFont="1" applyBorder="1" applyAlignment="1">
      <alignment horizontal="justify" vertical="center" wrapText="1" shrinkToFit="1"/>
    </xf>
    <xf numFmtId="0" fontId="6" fillId="0" borderId="0" xfId="0" applyFont="1"/>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7" fillId="2" borderId="1" xfId="0" quotePrefix="1" applyFont="1" applyFill="1" applyBorder="1" applyAlignment="1">
      <alignment horizontal="center"/>
    </xf>
    <xf numFmtId="0" fontId="6" fillId="2" borderId="1"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justify" vertical="center"/>
    </xf>
    <xf numFmtId="0" fontId="6" fillId="2" borderId="5" xfId="0" applyFont="1" applyFill="1" applyBorder="1" applyAlignment="1">
      <alignment horizontal="justify"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1" xfId="0" applyFont="1" applyFill="1" applyBorder="1" applyAlignment="1">
      <alignment horizontal="center" vertical="center"/>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xf>
    <xf numFmtId="0" fontId="7" fillId="2" borderId="1" xfId="0" quotePrefix="1" applyFont="1" applyFill="1" applyBorder="1" applyAlignment="1">
      <alignment horizontal="left" vertical="center" wrapText="1"/>
    </xf>
    <xf numFmtId="0" fontId="6" fillId="2" borderId="0" xfId="0" applyFont="1" applyFill="1"/>
    <xf numFmtId="0" fontId="8" fillId="2" borderId="0" xfId="0" applyFont="1" applyFill="1"/>
    <xf numFmtId="0" fontId="7" fillId="2" borderId="0" xfId="0" applyFont="1" applyFill="1" applyAlignment="1">
      <alignment horizontal="right"/>
    </xf>
    <xf numFmtId="0" fontId="6" fillId="2" borderId="0" xfId="0" quotePrefix="1" applyFont="1" applyFill="1" applyAlignment="1">
      <alignment horizontal="left"/>
    </xf>
    <xf numFmtId="0" fontId="6" fillId="2" borderId="1" xfId="0" applyFont="1" applyFill="1" applyBorder="1" applyAlignment="1">
      <alignment horizontal="justify"/>
    </xf>
    <xf numFmtId="0" fontId="6" fillId="2" borderId="1" xfId="0" applyFont="1" applyFill="1" applyBorder="1"/>
    <xf numFmtId="0" fontId="7" fillId="2" borderId="1" xfId="0" applyFont="1" applyFill="1" applyBorder="1"/>
    <xf numFmtId="4" fontId="7" fillId="2" borderId="1" xfId="0" applyNumberFormat="1"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2" borderId="7" xfId="0" quotePrefix="1" applyFont="1" applyFill="1" applyBorder="1" applyAlignment="1">
      <alignment horizontal="left"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quotePrefix="1" applyFont="1" applyBorder="1" applyAlignment="1">
      <alignment horizontal="center"/>
    </xf>
    <xf numFmtId="0" fontId="8" fillId="0" borderId="1" xfId="1" quotePrefix="1" applyFont="1" applyBorder="1" applyAlignment="1">
      <alignment horizontal="center" wrapText="1"/>
    </xf>
    <xf numFmtId="0" fontId="6" fillId="0" borderId="1" xfId="0" quotePrefix="1" applyFont="1" applyBorder="1" applyAlignment="1">
      <alignment horizontal="center" vertical="center" wrapText="1"/>
    </xf>
    <xf numFmtId="0" fontId="6" fillId="0" borderId="8"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Border="1"/>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1" fillId="0" borderId="1" xfId="0" quotePrefix="1" applyFont="1" applyBorder="1" applyAlignment="1">
      <alignment horizontal="justify"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Fill="1" applyBorder="1" applyAlignment="1">
      <alignment horizontal="justify" vertical="center" wrapText="1" shrinkToFit="1"/>
    </xf>
    <xf numFmtId="0" fontId="1" fillId="0" borderId="1" xfId="0" quotePrefix="1" applyFont="1" applyBorder="1" applyAlignment="1">
      <alignment horizontal="justify"/>
    </xf>
    <xf numFmtId="0" fontId="1" fillId="0" borderId="1" xfId="0" quotePrefix="1" applyFont="1" applyBorder="1" applyAlignment="1">
      <alignment horizontal="justify" vertical="center"/>
    </xf>
    <xf numFmtId="0" fontId="1" fillId="0" borderId="1" xfId="0" applyFont="1" applyBorder="1" applyAlignment="1">
      <alignment horizontal="justify"/>
    </xf>
    <xf numFmtId="0" fontId="1" fillId="0" borderId="1" xfId="0" applyFont="1" applyBorder="1" applyAlignment="1">
      <alignment horizontal="center" vertical="center"/>
    </xf>
    <xf numFmtId="0" fontId="1" fillId="0" borderId="1" xfId="0" quotePrefix="1" applyFont="1" applyBorder="1" applyAlignment="1">
      <alignment horizontal="justify" vertical="center" wrapText="1" shrinkToFit="1"/>
    </xf>
    <xf numFmtId="0" fontId="1" fillId="0" borderId="1" xfId="0" applyFont="1" applyBorder="1" applyAlignment="1">
      <alignment horizontal="center" vertical="top" wrapText="1"/>
    </xf>
    <xf numFmtId="0" fontId="1" fillId="0" borderId="1" xfId="0" applyFont="1" applyBorder="1" applyAlignment="1">
      <alignment horizontal="justify" vertical="center" wrapText="1" shrinkToFit="1"/>
    </xf>
    <xf numFmtId="0" fontId="1" fillId="0" borderId="5" xfId="0" applyFont="1" applyBorder="1" applyAlignment="1">
      <alignment horizontal="justify" vertical="center" wrapText="1" shrinkToFit="1"/>
    </xf>
    <xf numFmtId="0" fontId="6" fillId="0" borderId="0" xfId="0" applyFont="1" applyAlignment="1">
      <alignment horizontal="center"/>
    </xf>
    <xf numFmtId="0" fontId="1" fillId="0" borderId="1" xfId="0" quotePrefix="1" applyFont="1" applyBorder="1" applyAlignment="1">
      <alignment horizontal="center" vertical="center"/>
    </xf>
    <xf numFmtId="0" fontId="1" fillId="0" borderId="5" xfId="0" quotePrefix="1" applyFont="1" applyBorder="1" applyAlignment="1">
      <alignment horizontal="justify" vertical="center" wrapText="1"/>
    </xf>
    <xf numFmtId="0" fontId="1" fillId="0" borderId="5" xfId="0" quotePrefix="1" applyFont="1" applyFill="1" applyBorder="1" applyAlignment="1">
      <alignment horizontal="justify" vertical="center" wrapText="1" shrinkToFit="1"/>
    </xf>
    <xf numFmtId="0" fontId="1" fillId="0" borderId="5" xfId="0" quotePrefix="1" applyFont="1" applyBorder="1" applyAlignment="1">
      <alignment horizontal="justify" vertical="center" wrapText="1" shrinkToFit="1"/>
    </xf>
    <xf numFmtId="0" fontId="1" fillId="0" borderId="1" xfId="0" applyFont="1" applyFill="1" applyBorder="1" applyAlignment="1">
      <alignment horizontal="justify" vertical="center"/>
    </xf>
    <xf numFmtId="0" fontId="1" fillId="0" borderId="1" xfId="0" quotePrefix="1" applyFont="1" applyBorder="1" applyAlignment="1">
      <alignment horizontal="center" vertical="center" wrapText="1" shrinkToFit="1"/>
    </xf>
    <xf numFmtId="0" fontId="1" fillId="0" borderId="1" xfId="0" applyFont="1" applyFill="1" applyBorder="1" applyAlignment="1">
      <alignment horizontal="justify" vertical="center" wrapText="1" shrinkToFit="1"/>
    </xf>
    <xf numFmtId="0" fontId="1" fillId="0" borderId="5" xfId="0" applyFont="1" applyBorder="1" applyAlignment="1">
      <alignment horizontal="center" vertical="center" wrapText="1" shrinkToFit="1"/>
    </xf>
    <xf numFmtId="0" fontId="1" fillId="0" borderId="6" xfId="0" quotePrefix="1" applyFont="1" applyBorder="1" applyAlignment="1">
      <alignment horizontal="center" vertical="center" wrapText="1"/>
    </xf>
    <xf numFmtId="0" fontId="1" fillId="0" borderId="1" xfId="0" applyFont="1" applyBorder="1" applyAlignment="1">
      <alignment horizontal="center" vertical="center" wrapText="1" shrinkToFit="1"/>
    </xf>
    <xf numFmtId="0" fontId="0" fillId="2" borderId="6" xfId="0" applyFill="1" applyBorder="1"/>
    <xf numFmtId="0" fontId="0" fillId="2" borderId="2" xfId="0" applyFill="1" applyBorder="1"/>
    <xf numFmtId="9" fontId="6" fillId="0" borderId="1" xfId="0" quotePrefix="1" applyNumberFormat="1" applyFont="1" applyBorder="1" applyAlignment="1">
      <alignment horizontal="center" vertical="center" wrapText="1" shrinkToFit="1"/>
    </xf>
    <xf numFmtId="0" fontId="1" fillId="0" borderId="0" xfId="0" applyFont="1"/>
    <xf numFmtId="0" fontId="1" fillId="0" borderId="0" xfId="0" quotePrefix="1" applyFont="1" applyAlignment="1">
      <alignment horizontal="left"/>
    </xf>
    <xf numFmtId="0" fontId="0" fillId="3" borderId="0" xfId="0" applyFill="1"/>
    <xf numFmtId="0" fontId="6" fillId="0" borderId="0" xfId="0" applyFont="1" applyAlignment="1">
      <alignment horizontal="center" vertical="center"/>
    </xf>
    <xf numFmtId="0" fontId="1" fillId="0" borderId="5" xfId="0" applyFont="1" applyBorder="1" applyAlignment="1">
      <alignment horizontal="center" vertical="center"/>
    </xf>
    <xf numFmtId="0" fontId="3" fillId="0" borderId="1" xfId="0" applyFont="1" applyFill="1" applyBorder="1" applyAlignment="1">
      <alignment horizontal="justify" vertical="center" wrapText="1"/>
    </xf>
    <xf numFmtId="0" fontId="1" fillId="0" borderId="1" xfId="0" applyFont="1" applyFill="1" applyBorder="1" applyAlignment="1">
      <alignment vertical="center"/>
    </xf>
    <xf numFmtId="0" fontId="6" fillId="0" borderId="6" xfId="0" quotePrefix="1" applyFont="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justify" vertical="top" wrapText="1" shrinkToFit="1"/>
    </xf>
    <xf numFmtId="0" fontId="1" fillId="0" borderId="7" xfId="0" applyFont="1" applyBorder="1" applyAlignment="1">
      <alignment horizontal="justify" vertical="center"/>
    </xf>
    <xf numFmtId="0" fontId="1" fillId="0" borderId="1" xfId="0" quotePrefix="1" applyFont="1" applyBorder="1" applyAlignment="1">
      <alignment horizontal="center" vertical="center" wrapText="1"/>
    </xf>
    <xf numFmtId="0" fontId="1" fillId="0" borderId="5" xfId="0" quotePrefix="1" applyFont="1" applyBorder="1" applyAlignment="1">
      <alignment horizontal="justify" vertical="center"/>
    </xf>
    <xf numFmtId="0" fontId="1" fillId="0" borderId="5" xfId="0" quotePrefix="1" applyFont="1" applyBorder="1" applyAlignment="1">
      <alignment horizontal="center" vertical="center" wrapText="1" shrinkToFit="1"/>
    </xf>
    <xf numFmtId="9" fontId="1" fillId="0" borderId="1" xfId="0" quotePrefix="1" applyNumberFormat="1" applyFont="1" applyBorder="1" applyAlignment="1">
      <alignment horizontal="center" vertical="center" wrapText="1" shrinkToFit="1"/>
    </xf>
    <xf numFmtId="0" fontId="1" fillId="0" borderId="1" xfId="0" quotePrefix="1" applyFont="1" applyBorder="1" applyAlignment="1">
      <alignment horizontal="center" vertical="center" wrapText="1"/>
    </xf>
    <xf numFmtId="0" fontId="1" fillId="0" borderId="1" xfId="0" applyFont="1" applyBorder="1" applyAlignment="1">
      <alignment horizontal="justify" wrapText="1"/>
    </xf>
    <xf numFmtId="0" fontId="1" fillId="4" borderId="1" xfId="0" applyFont="1" applyFill="1" applyBorder="1" applyAlignment="1">
      <alignment horizontal="justify" vertical="center"/>
    </xf>
    <xf numFmtId="0" fontId="1" fillId="4" borderId="1" xfId="0" quotePrefix="1" applyFont="1" applyFill="1" applyBorder="1" applyAlignment="1">
      <alignment horizontal="justify" vertical="center" wrapText="1"/>
    </xf>
    <xf numFmtId="0" fontId="1" fillId="4" borderId="1" xfId="0" quotePrefix="1" applyFont="1" applyFill="1" applyBorder="1" applyAlignment="1">
      <alignment horizontal="center" vertical="center" wrapText="1"/>
    </xf>
    <xf numFmtId="0" fontId="3" fillId="0" borderId="0" xfId="3" applyFont="1"/>
    <xf numFmtId="0" fontId="1" fillId="0" borderId="1" xfId="3" applyFont="1" applyBorder="1" applyAlignment="1">
      <alignment horizontal="justify" vertical="center" wrapText="1" shrinkToFit="1"/>
    </xf>
    <xf numFmtId="0" fontId="1" fillId="0" borderId="1" xfId="3" quotePrefix="1" applyFont="1" applyBorder="1" applyAlignment="1">
      <alignment horizontal="justify" vertical="center" wrapText="1" shrinkToFit="1"/>
    </xf>
    <xf numFmtId="0" fontId="1" fillId="0" borderId="0" xfId="3" applyFont="1"/>
    <xf numFmtId="0" fontId="1" fillId="0" borderId="5" xfId="3" applyFont="1" applyBorder="1" applyAlignment="1">
      <alignment horizontal="justify" vertical="center" wrapText="1" shrinkToFit="1"/>
    </xf>
    <xf numFmtId="0" fontId="1" fillId="0" borderId="5" xfId="3" applyFont="1" applyBorder="1" applyAlignment="1">
      <alignment horizontal="center" vertical="center" wrapText="1"/>
    </xf>
    <xf numFmtId="0" fontId="1" fillId="0" borderId="1" xfId="0" quotePrefix="1" applyFont="1" applyBorder="1" applyAlignment="1">
      <alignment horizontal="center" vertical="center" wrapText="1"/>
    </xf>
    <xf numFmtId="0" fontId="1" fillId="0" borderId="6" xfId="0" quotePrefix="1" applyFont="1" applyBorder="1" applyAlignment="1">
      <alignment horizontal="center" vertical="center" wrapText="1"/>
    </xf>
    <xf numFmtId="0" fontId="1" fillId="0" borderId="1" xfId="0" quotePrefix="1" applyFont="1" applyBorder="1" applyAlignment="1">
      <alignment vertical="center" wrapText="1"/>
    </xf>
    <xf numFmtId="0" fontId="1" fillId="0" borderId="1" xfId="0" quotePrefix="1" applyFont="1" applyBorder="1" applyAlignment="1">
      <alignment horizontal="justify" vertical="top" wrapText="1"/>
    </xf>
    <xf numFmtId="0" fontId="3" fillId="0" borderId="1" xfId="0" quotePrefix="1" applyFont="1" applyFill="1" applyBorder="1" applyAlignment="1">
      <alignment horizontal="center" vertical="center" wrapText="1"/>
    </xf>
    <xf numFmtId="0" fontId="1" fillId="0" borderId="4" xfId="3" quotePrefix="1" applyFont="1" applyBorder="1" applyAlignment="1">
      <alignment vertical="center"/>
    </xf>
    <xf numFmtId="0" fontId="1" fillId="0" borderId="3" xfId="3" applyFont="1" applyBorder="1" applyAlignment="1">
      <alignment vertical="center"/>
    </xf>
    <xf numFmtId="0" fontId="1" fillId="0" borderId="7" xfId="3" applyFont="1" applyBorder="1" applyAlignment="1">
      <alignment vertical="center"/>
    </xf>
    <xf numFmtId="0" fontId="1" fillId="0" borderId="4" xfId="3" applyFont="1" applyBorder="1" applyAlignment="1">
      <alignment vertical="center"/>
    </xf>
    <xf numFmtId="0" fontId="1" fillId="0" borderId="0" xfId="0" applyFont="1" applyFill="1"/>
    <xf numFmtId="166" fontId="1" fillId="0" borderId="1" xfId="3" applyNumberFormat="1" applyFont="1" applyBorder="1" applyAlignment="1">
      <alignment horizontal="center" vertical="center"/>
    </xf>
    <xf numFmtId="10" fontId="0" fillId="0" borderId="0" xfId="0" applyNumberFormat="1"/>
    <xf numFmtId="0" fontId="3" fillId="0" borderId="1" xfId="0" quotePrefix="1" applyFont="1" applyBorder="1" applyAlignment="1">
      <alignment horizontal="justify" vertical="center"/>
    </xf>
    <xf numFmtId="0" fontId="3" fillId="0" borderId="1" xfId="0" quotePrefix="1" applyFont="1" applyBorder="1" applyAlignment="1">
      <alignment horizontal="center" vertical="center" wrapText="1"/>
    </xf>
    <xf numFmtId="164" fontId="0" fillId="0" borderId="0" xfId="0" applyNumberFormat="1"/>
    <xf numFmtId="0" fontId="3" fillId="0" borderId="1" xfId="0" applyFont="1" applyBorder="1" applyAlignment="1">
      <alignment horizontal="center" vertical="center"/>
    </xf>
    <xf numFmtId="0" fontId="3" fillId="0" borderId="1" xfId="0" applyFont="1" applyBorder="1" applyAlignment="1">
      <alignment horizontal="justify" vertical="center"/>
    </xf>
    <xf numFmtId="0" fontId="3" fillId="0" borderId="1" xfId="0" quotePrefix="1" applyFont="1" applyFill="1" applyBorder="1" applyAlignment="1">
      <alignment horizontal="justify" vertical="center" wrapText="1"/>
    </xf>
    <xf numFmtId="0" fontId="3" fillId="4" borderId="1" xfId="0" quotePrefix="1" applyFont="1" applyFill="1" applyBorder="1" applyAlignment="1">
      <alignment horizontal="justify" vertical="center" wrapText="1"/>
    </xf>
    <xf numFmtId="0" fontId="1" fillId="0" borderId="1" xfId="0" quotePrefix="1" applyFont="1" applyBorder="1" applyAlignment="1">
      <alignment horizontal="center" vertical="center" wrapText="1"/>
    </xf>
    <xf numFmtId="0" fontId="1" fillId="0" borderId="5" xfId="0" applyFont="1" applyBorder="1" applyAlignment="1">
      <alignment horizontal="center" vertical="center"/>
    </xf>
    <xf numFmtId="0" fontId="1" fillId="0" borderId="5" xfId="0" quotePrefix="1" applyFont="1" applyFill="1" applyBorder="1" applyAlignment="1">
      <alignment horizontal="justify" vertical="center" wrapText="1"/>
    </xf>
    <xf numFmtId="0" fontId="3" fillId="0" borderId="1" xfId="0" quotePrefix="1" applyFont="1" applyBorder="1" applyAlignment="1">
      <alignment horizontal="center" vertical="center" wrapText="1"/>
    </xf>
    <xf numFmtId="0" fontId="3" fillId="0" borderId="6" xfId="0" applyFont="1" applyBorder="1" applyAlignment="1">
      <alignment horizontal="justify" vertical="center" wrapText="1"/>
    </xf>
    <xf numFmtId="0" fontId="3" fillId="2" borderId="5" xfId="0" applyFont="1" applyFill="1" applyBorder="1" applyAlignment="1">
      <alignment horizontal="center"/>
    </xf>
    <xf numFmtId="0" fontId="7" fillId="0" borderId="1" xfId="0" applyFont="1" applyBorder="1" applyAlignment="1">
      <alignment horizontal="center"/>
    </xf>
    <xf numFmtId="0" fontId="1"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7" fillId="0" borderId="3" xfId="3" applyFont="1" applyBorder="1" applyAlignment="1">
      <alignment horizontal="right" vertical="center"/>
    </xf>
    <xf numFmtId="10" fontId="7" fillId="0" borderId="3" xfId="3" applyNumberFormat="1" applyFont="1" applyBorder="1" applyAlignment="1">
      <alignment horizontal="left" vertical="center"/>
    </xf>
    <xf numFmtId="0" fontId="7" fillId="0" borderId="16" xfId="3" applyFont="1" applyBorder="1" applyAlignment="1">
      <alignment horizontal="center" vertical="center" wrapText="1" shrinkToFit="1"/>
    </xf>
    <xf numFmtId="0" fontId="7" fillId="0" borderId="16" xfId="3" applyFont="1" applyBorder="1" applyAlignment="1">
      <alignment horizontal="center"/>
    </xf>
    <xf numFmtId="0" fontId="7" fillId="0" borderId="17" xfId="3"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justify" vertical="center" wrapText="1"/>
    </xf>
    <xf numFmtId="0" fontId="7" fillId="0" borderId="0" xfId="0" quotePrefix="1" applyFont="1" applyBorder="1" applyAlignment="1">
      <alignment horizontal="right" vertical="center" wrapText="1"/>
    </xf>
    <xf numFmtId="0" fontId="7" fillId="0" borderId="1" xfId="0" applyFont="1" applyBorder="1" applyAlignment="1">
      <alignment horizontal="center" vertical="center"/>
    </xf>
    <xf numFmtId="165" fontId="7" fillId="0" borderId="17" xfId="3" quotePrefix="1" applyNumberFormat="1" applyFont="1" applyBorder="1" applyAlignment="1">
      <alignment horizontal="center" vertical="center" wrapText="1"/>
    </xf>
    <xf numFmtId="0" fontId="1"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center"/>
    </xf>
    <xf numFmtId="0" fontId="1" fillId="0" borderId="18" xfId="3" applyFont="1" applyBorder="1" applyAlignment="1">
      <alignment horizontal="justify" vertical="center" wrapText="1" shrinkToFit="1"/>
    </xf>
    <xf numFmtId="0" fontId="1" fillId="0" borderId="4" xfId="3" applyFont="1" applyBorder="1" applyAlignment="1">
      <alignment horizontal="justify" vertical="center" wrapText="1" shrinkToFit="1"/>
    </xf>
    <xf numFmtId="0" fontId="1" fillId="0" borderId="4" xfId="3" quotePrefix="1" applyFont="1" applyBorder="1" applyAlignment="1">
      <alignment horizontal="justify" vertical="center" wrapText="1" shrinkToFit="1"/>
    </xf>
    <xf numFmtId="165" fontId="0" fillId="0" borderId="1" xfId="0" applyNumberFormat="1" applyFill="1" applyBorder="1" applyAlignment="1">
      <alignment horizontal="center" vertical="center" wrapText="1"/>
    </xf>
    <xf numFmtId="0" fontId="1" fillId="4" borderId="1" xfId="0" applyFont="1" applyFill="1" applyBorder="1" applyAlignment="1">
      <alignment horizontal="justify" vertical="top" wrapText="1"/>
    </xf>
    <xf numFmtId="0" fontId="1" fillId="4" borderId="1" xfId="3" quotePrefix="1" applyFont="1" applyFill="1" applyBorder="1" applyAlignment="1">
      <alignment horizontal="justify" vertical="top" wrapText="1"/>
    </xf>
    <xf numFmtId="0" fontId="1" fillId="4" borderId="1" xfId="3" applyFont="1" applyFill="1" applyBorder="1" applyAlignment="1">
      <alignment horizontal="justify" vertical="top"/>
    </xf>
    <xf numFmtId="0" fontId="1" fillId="4" borderId="1" xfId="3" quotePrefix="1" applyFont="1" applyFill="1" applyBorder="1" applyAlignment="1">
      <alignment horizontal="justify" vertical="top" wrapText="1" shrinkToFit="1"/>
    </xf>
    <xf numFmtId="0" fontId="13" fillId="2" borderId="1" xfId="2" quotePrefix="1" applyFont="1" applyFill="1" applyBorder="1" applyAlignment="1">
      <alignment horizontal="right" vertical="center"/>
    </xf>
    <xf numFmtId="0" fontId="1" fillId="0" borderId="0" xfId="3" applyFont="1" applyAlignment="1">
      <alignment vertical="center"/>
    </xf>
    <xf numFmtId="0" fontId="1" fillId="0" borderId="3" xfId="0" applyFont="1" applyFill="1" applyBorder="1" applyAlignment="1">
      <alignment vertical="center"/>
    </xf>
    <xf numFmtId="0" fontId="14" fillId="2" borderId="1" xfId="2" quotePrefix="1" applyFont="1" applyFill="1" applyBorder="1" applyAlignment="1">
      <alignment horizontal="left" vertical="center"/>
    </xf>
    <xf numFmtId="0" fontId="14" fillId="2" borderId="1" xfId="2" quotePrefix="1" applyFont="1" applyFill="1" applyBorder="1" applyAlignment="1">
      <alignment vertical="center"/>
    </xf>
    <xf numFmtId="0" fontId="4" fillId="0" borderId="1" xfId="0" quotePrefix="1" applyFont="1" applyBorder="1" applyAlignment="1">
      <alignment horizontal="center" vertical="center"/>
    </xf>
    <xf numFmtId="0" fontId="0" fillId="4" borderId="0" xfId="0" applyFill="1"/>
    <xf numFmtId="0" fontId="0" fillId="4" borderId="0" xfId="0" applyFill="1" applyAlignment="1">
      <alignment horizontal="center"/>
    </xf>
    <xf numFmtId="0" fontId="3" fillId="4" borderId="0" xfId="0" applyFont="1" applyFill="1"/>
    <xf numFmtId="0" fontId="3" fillId="4" borderId="0" xfId="0" quotePrefix="1" applyFont="1" applyFill="1" applyAlignment="1">
      <alignment horizontal="justify" wrapText="1"/>
    </xf>
    <xf numFmtId="0" fontId="1" fillId="4" borderId="0" xfId="0" applyFont="1" applyFill="1"/>
    <xf numFmtId="0" fontId="1" fillId="4" borderId="0" xfId="0" applyFont="1" applyFill="1" applyAlignment="1">
      <alignment horizontal="center" vertical="center"/>
    </xf>
    <xf numFmtId="0" fontId="6" fillId="4" borderId="0" xfId="0" applyFont="1" applyFill="1"/>
    <xf numFmtId="0" fontId="6" fillId="4" borderId="0" xfId="0" applyFont="1" applyFill="1" applyAlignment="1">
      <alignment horizontal="center"/>
    </xf>
    <xf numFmtId="0" fontId="1" fillId="4" borderId="0" xfId="0" quotePrefix="1" applyFont="1" applyFill="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shrinkToFit="1"/>
    </xf>
    <xf numFmtId="0" fontId="1" fillId="0" borderId="5" xfId="3" applyFont="1" applyBorder="1" applyAlignment="1">
      <alignment horizontal="center" vertical="center" wrapText="1" shrinkToFit="1"/>
    </xf>
    <xf numFmtId="0" fontId="3" fillId="0" borderId="3" xfId="3" applyFont="1" applyBorder="1"/>
    <xf numFmtId="0" fontId="3" fillId="5" borderId="0" xfId="3" applyFont="1" applyFill="1"/>
    <xf numFmtId="0" fontId="7" fillId="0" borderId="0" xfId="0" applyFont="1" applyAlignment="1">
      <alignment horizontal="center"/>
    </xf>
    <xf numFmtId="4" fontId="1" fillId="0" borderId="5" xfId="0" quotePrefix="1" applyNumberFormat="1" applyFont="1" applyBorder="1" applyAlignment="1">
      <alignment horizontal="justify" vertical="center" wrapText="1" shrinkToFit="1"/>
    </xf>
    <xf numFmtId="0" fontId="1" fillId="0" borderId="1" xfId="0" quotePrefix="1" applyFont="1" applyBorder="1" applyAlignment="1">
      <alignment horizontal="center" vertical="center" wrapText="1"/>
    </xf>
    <xf numFmtId="0" fontId="1" fillId="0" borderId="6" xfId="0" applyFont="1" applyBorder="1" applyAlignment="1">
      <alignment horizontal="center" vertical="center" wrapText="1"/>
    </xf>
    <xf numFmtId="0" fontId="7" fillId="0" borderId="1" xfId="0" applyFont="1" applyBorder="1" applyAlignment="1">
      <alignment horizontal="center" vertical="center" wrapText="1"/>
    </xf>
    <xf numFmtId="0" fontId="1" fillId="0" borderId="6" xfId="0" quotePrefix="1" applyFont="1" applyFill="1" applyBorder="1" applyAlignment="1">
      <alignment horizontal="center" vertical="center" wrapText="1"/>
    </xf>
    <xf numFmtId="10" fontId="7" fillId="0" borderId="1" xfId="0" applyNumberFormat="1" applyFont="1" applyBorder="1" applyAlignment="1">
      <alignment horizontal="center"/>
    </xf>
    <xf numFmtId="10" fontId="0" fillId="0" borderId="1" xfId="0" applyNumberFormat="1" applyBorder="1" applyAlignment="1">
      <alignment horizontal="center" vertical="center"/>
    </xf>
    <xf numFmtId="10" fontId="4" fillId="4" borderId="1" xfId="0" applyNumberFormat="1" applyFont="1" applyFill="1" applyBorder="1" applyAlignment="1">
      <alignment horizontal="center"/>
    </xf>
    <xf numFmtId="0" fontId="1" fillId="0" borderId="1" xfId="3" applyFont="1" applyBorder="1" applyAlignment="1">
      <alignment horizontal="center" vertical="center" wrapText="1" shrinkToFit="1"/>
    </xf>
    <xf numFmtId="4" fontId="1" fillId="0" borderId="19" xfId="4" applyNumberFormat="1" applyFont="1" applyFill="1" applyBorder="1" applyAlignment="1" applyProtection="1">
      <alignment horizontal="justify" vertical="center" wrapText="1"/>
      <protection locked="0"/>
    </xf>
    <xf numFmtId="4" fontId="1" fillId="0" borderId="1" xfId="4" applyNumberFormat="1" applyFont="1" applyFill="1" applyBorder="1" applyAlignment="1" applyProtection="1">
      <alignment horizontal="justify" vertical="center" wrapText="1"/>
      <protection locked="0"/>
    </xf>
    <xf numFmtId="0" fontId="1" fillId="4" borderId="1" xfId="3" applyFont="1" applyFill="1" applyBorder="1" applyAlignment="1">
      <alignment vertical="center" wrapText="1" shrinkToFit="1"/>
    </xf>
    <xf numFmtId="0" fontId="1" fillId="0" borderId="20" xfId="3" applyFont="1" applyBorder="1" applyAlignment="1">
      <alignment horizontal="justify" vertical="center" wrapText="1" shrinkToFit="1"/>
    </xf>
    <xf numFmtId="0" fontId="1" fillId="0" borderId="1" xfId="0" applyFont="1" applyBorder="1" applyAlignment="1">
      <alignment horizontal="center" vertical="center"/>
    </xf>
    <xf numFmtId="0" fontId="15" fillId="0" borderId="1" xfId="0" applyFont="1" applyBorder="1" applyAlignment="1">
      <alignment horizontal="justify" vertical="center"/>
    </xf>
    <xf numFmtId="0" fontId="1" fillId="2" borderId="1" xfId="0" quotePrefix="1" applyFont="1" applyFill="1" applyBorder="1" applyAlignment="1">
      <alignment horizontal="justify" vertical="center" wrapText="1" shrinkToFit="1"/>
    </xf>
    <xf numFmtId="0" fontId="1" fillId="2" borderId="1" xfId="0" applyFont="1" applyFill="1" applyBorder="1" applyAlignment="1">
      <alignment horizontal="center" vertical="center"/>
    </xf>
    <xf numFmtId="0" fontId="1" fillId="2" borderId="1" xfId="0" applyFont="1" applyFill="1" applyBorder="1" applyAlignment="1">
      <alignment horizontal="justify" vertical="center" wrapText="1" shrinkToFit="1"/>
    </xf>
    <xf numFmtId="0" fontId="1" fillId="2" borderId="1" xfId="0" applyFont="1" applyFill="1" applyBorder="1" applyAlignment="1">
      <alignment horizontal="center" vertical="center" wrapText="1" shrinkToFit="1"/>
    </xf>
    <xf numFmtId="0" fontId="1" fillId="2" borderId="1" xfId="0" applyFont="1" applyFill="1" applyBorder="1" applyAlignment="1">
      <alignment horizontal="justify" vertical="center" wrapText="1"/>
    </xf>
    <xf numFmtId="9" fontId="1" fillId="2" borderId="1" xfId="0" quotePrefix="1" applyNumberFormat="1" applyFont="1" applyFill="1" applyBorder="1" applyAlignment="1">
      <alignment horizontal="center" vertical="center" wrapText="1" shrinkToFit="1"/>
    </xf>
    <xf numFmtId="0" fontId="1" fillId="2" borderId="1" xfId="0" quotePrefix="1" applyFont="1" applyFill="1" applyBorder="1" applyAlignment="1">
      <alignment horizontal="left" vertical="center" wrapText="1" shrinkToFit="1"/>
    </xf>
    <xf numFmtId="3" fontId="4" fillId="4" borderId="4" xfId="0" applyNumberFormat="1" applyFont="1" applyFill="1" applyBorder="1" applyAlignment="1">
      <alignment vertical="center"/>
    </xf>
    <xf numFmtId="3" fontId="4" fillId="4" borderId="7" xfId="0" applyNumberFormat="1" applyFont="1" applyFill="1" applyBorder="1" applyAlignment="1">
      <alignment vertical="center"/>
    </xf>
    <xf numFmtId="0" fontId="4" fillId="0" borderId="6" xfId="0" quotePrefix="1" applyFont="1" applyBorder="1" applyAlignment="1">
      <alignment horizontal="center" vertical="center" wrapText="1"/>
    </xf>
    <xf numFmtId="0" fontId="4" fillId="0" borderId="2" xfId="0" quotePrefix="1" applyFont="1" applyBorder="1" applyAlignment="1">
      <alignment horizontal="center" vertical="center" wrapText="1"/>
    </xf>
    <xf numFmtId="0" fontId="4" fillId="0" borderId="5" xfId="0" quotePrefix="1" applyFont="1" applyBorder="1" applyAlignment="1">
      <alignment horizontal="center" vertical="center" wrapText="1"/>
    </xf>
    <xf numFmtId="0" fontId="3" fillId="0" borderId="4" xfId="0" applyFont="1" applyBorder="1" applyAlignment="1">
      <alignment horizontal="center" vertical="center" wrapText="1" shrinkToFit="1"/>
    </xf>
    <xf numFmtId="0" fontId="0" fillId="0" borderId="7" xfId="0" applyBorder="1" applyAlignment="1">
      <alignment horizontal="center" vertical="center" wrapText="1" shrinkToFit="1"/>
    </xf>
    <xf numFmtId="0" fontId="3" fillId="0" borderId="4" xfId="0" quotePrefix="1" applyFont="1" applyBorder="1" applyAlignment="1">
      <alignment horizontal="center" vertical="center" wrapText="1"/>
    </xf>
    <xf numFmtId="0" fontId="3" fillId="0" borderId="7" xfId="0" quotePrefix="1" applyFont="1" applyBorder="1" applyAlignment="1">
      <alignment horizontal="center" vertical="center" wrapText="1"/>
    </xf>
    <xf numFmtId="0" fontId="4" fillId="0" borderId="6" xfId="0" quotePrefix="1" applyFont="1" applyBorder="1" applyAlignment="1">
      <alignment horizontal="justify" vertical="center" wrapText="1"/>
    </xf>
    <xf numFmtId="0" fontId="4" fillId="0" borderId="2" xfId="0" quotePrefix="1" applyFont="1" applyBorder="1" applyAlignment="1">
      <alignment horizontal="justify" vertical="center" wrapText="1"/>
    </xf>
    <xf numFmtId="0" fontId="4" fillId="0" borderId="6" xfId="0" quotePrefix="1" applyFont="1" applyBorder="1" applyAlignment="1">
      <alignment vertical="center"/>
    </xf>
    <xf numFmtId="0" fontId="4" fillId="0" borderId="2" xfId="0" quotePrefix="1" applyFont="1" applyBorder="1" applyAlignment="1">
      <alignment vertical="center"/>
    </xf>
    <xf numFmtId="0" fontId="3" fillId="0" borderId="4" xfId="0" quotePrefix="1" applyFont="1" applyBorder="1" applyAlignment="1">
      <alignment horizontal="justify" vertical="center"/>
    </xf>
    <xf numFmtId="0" fontId="3" fillId="0" borderId="3" xfId="0" quotePrefix="1" applyFont="1" applyBorder="1" applyAlignment="1">
      <alignment horizontal="justify" vertical="center"/>
    </xf>
    <xf numFmtId="0" fontId="0" fillId="0" borderId="3" xfId="0" applyBorder="1" applyAlignment="1">
      <alignment horizontal="justify" vertical="center"/>
    </xf>
    <xf numFmtId="0" fontId="0" fillId="0" borderId="7" xfId="0" applyBorder="1" applyAlignment="1">
      <alignment horizontal="justify" vertical="center"/>
    </xf>
    <xf numFmtId="0" fontId="3" fillId="0" borderId="3" xfId="0" applyFont="1" applyBorder="1" applyAlignment="1">
      <alignment horizontal="justify" vertical="center"/>
    </xf>
    <xf numFmtId="0" fontId="3" fillId="0" borderId="4" xfId="0" quotePrefix="1" applyFont="1" applyBorder="1" applyAlignment="1">
      <alignment horizontal="justify"/>
    </xf>
    <xf numFmtId="0" fontId="3" fillId="0" borderId="3" xfId="0" quotePrefix="1" applyFont="1" applyBorder="1" applyAlignment="1">
      <alignment horizontal="justify"/>
    </xf>
    <xf numFmtId="0" fontId="0" fillId="0" borderId="3" xfId="0" applyBorder="1" applyAlignment="1">
      <alignment horizontal="justify"/>
    </xf>
    <xf numFmtId="0" fontId="0" fillId="0" borderId="7" xfId="0" applyBorder="1" applyAlignment="1">
      <alignment horizontal="justify"/>
    </xf>
    <xf numFmtId="0" fontId="3" fillId="0" borderId="4" xfId="0" quotePrefix="1" applyFont="1" applyBorder="1" applyAlignment="1">
      <alignment horizontal="justify" vertical="center" wrapText="1" shrinkToFit="1"/>
    </xf>
    <xf numFmtId="0" fontId="3" fillId="0" borderId="3" xfId="0" quotePrefix="1" applyFont="1" applyBorder="1" applyAlignment="1">
      <alignment horizontal="justify" vertical="center" wrapText="1" shrinkToFit="1"/>
    </xf>
    <xf numFmtId="0" fontId="0" fillId="0" borderId="3" xfId="0" applyBorder="1" applyAlignment="1">
      <alignment horizontal="justify" vertical="center" wrapText="1" shrinkToFit="1"/>
    </xf>
    <xf numFmtId="0" fontId="0" fillId="0" borderId="7" xfId="0" applyBorder="1" applyAlignment="1">
      <alignment horizontal="justify" vertical="center" wrapText="1" shrinkToFit="1"/>
    </xf>
    <xf numFmtId="0" fontId="3" fillId="0" borderId="7" xfId="0" applyFont="1" applyBorder="1" applyAlignment="1">
      <alignment horizontal="center" vertical="center" wrapText="1" shrinkToFit="1"/>
    </xf>
    <xf numFmtId="0" fontId="2" fillId="0" borderId="9" xfId="0" quotePrefix="1" applyFont="1" applyBorder="1" applyAlignment="1">
      <alignment horizontal="center" vertical="center" wrapText="1"/>
    </xf>
    <xf numFmtId="0" fontId="2" fillId="0" borderId="13" xfId="0" quotePrefix="1" applyFont="1" applyBorder="1" applyAlignment="1">
      <alignment horizontal="center" vertical="center" wrapText="1"/>
    </xf>
    <xf numFmtId="0" fontId="2" fillId="0" borderId="10" xfId="0" quotePrefix="1" applyFont="1" applyBorder="1" applyAlignment="1">
      <alignment horizontal="center" vertical="center" wrapText="1"/>
    </xf>
    <xf numFmtId="0" fontId="2" fillId="0" borderId="11" xfId="0" quotePrefix="1" applyFont="1" applyBorder="1" applyAlignment="1">
      <alignment horizontal="center" vertical="center" wrapText="1"/>
    </xf>
    <xf numFmtId="0" fontId="2" fillId="0" borderId="0" xfId="0" quotePrefix="1" applyFont="1" applyBorder="1" applyAlignment="1">
      <alignment horizontal="center" vertical="center" wrapText="1"/>
    </xf>
    <xf numFmtId="0" fontId="2" fillId="0" borderId="12" xfId="0" quotePrefix="1" applyFont="1" applyBorder="1" applyAlignment="1">
      <alignment horizontal="center" vertical="center" wrapText="1"/>
    </xf>
    <xf numFmtId="0" fontId="2" fillId="0" borderId="14" xfId="0" quotePrefix="1" applyFont="1" applyBorder="1" applyAlignment="1">
      <alignment horizontal="center" vertical="center" wrapText="1"/>
    </xf>
    <xf numFmtId="0" fontId="2" fillId="0" borderId="15"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3" fillId="0" borderId="4" xfId="0" quotePrefix="1" applyFont="1" applyBorder="1" applyAlignment="1">
      <alignment horizontal="justify" vertical="center" wrapText="1"/>
    </xf>
    <xf numFmtId="0" fontId="3" fillId="0" borderId="3" xfId="0" quotePrefix="1" applyFont="1" applyBorder="1" applyAlignment="1">
      <alignment horizontal="justify" vertical="center" wrapText="1"/>
    </xf>
    <xf numFmtId="0" fontId="3" fillId="0" borderId="7" xfId="0" quotePrefix="1" applyFont="1" applyBorder="1" applyAlignment="1">
      <alignment horizontal="justify" vertical="center" wrapText="1"/>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 fillId="0" borderId="1" xfId="0" quotePrefix="1"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7" fillId="0" borderId="9" xfId="3" applyFont="1" applyBorder="1" applyAlignment="1">
      <alignment horizontal="center" vertical="center" wrapText="1"/>
    </xf>
    <xf numFmtId="0" fontId="0" fillId="0" borderId="10" xfId="0" applyBorder="1" applyAlignment="1">
      <alignment horizontal="center" vertical="center" wrapText="1"/>
    </xf>
    <xf numFmtId="0" fontId="7" fillId="0" borderId="11" xfId="3" applyFont="1" applyBorder="1" applyAlignment="1">
      <alignment horizontal="center" vertical="center" wrapText="1"/>
    </xf>
    <xf numFmtId="0" fontId="0" fillId="0" borderId="12" xfId="0" applyBorder="1" applyAlignment="1">
      <alignment horizontal="center" vertical="center" wrapText="1"/>
    </xf>
    <xf numFmtId="0" fontId="7" fillId="0" borderId="14" xfId="3" applyFont="1" applyBorder="1" applyAlignment="1">
      <alignment horizontal="center" vertical="center" wrapText="1"/>
    </xf>
    <xf numFmtId="0" fontId="0" fillId="0" borderId="8" xfId="0" applyBorder="1" applyAlignment="1">
      <alignment horizontal="center" vertical="center" wrapText="1"/>
    </xf>
    <xf numFmtId="0" fontId="7" fillId="0" borderId="6" xfId="3" quotePrefix="1" applyFont="1" applyFill="1" applyBorder="1" applyAlignment="1">
      <alignment horizontal="justify" vertical="center" wrapText="1"/>
    </xf>
    <xf numFmtId="0" fontId="7" fillId="0" borderId="2" xfId="3" quotePrefix="1" applyFont="1" applyFill="1" applyBorder="1" applyAlignment="1">
      <alignment horizontal="justify" vertical="center" wrapText="1"/>
    </xf>
    <xf numFmtId="0" fontId="7" fillId="0" borderId="1" xfId="3" quotePrefix="1" applyFont="1" applyBorder="1" applyAlignment="1">
      <alignment horizontal="justify" vertical="center" wrapText="1"/>
    </xf>
    <xf numFmtId="0" fontId="7" fillId="0" borderId="1" xfId="3" applyFont="1" applyBorder="1" applyAlignment="1">
      <alignment horizontal="justify" vertical="center" wrapText="1"/>
    </xf>
    <xf numFmtId="0" fontId="7" fillId="0" borderId="9" xfId="3" quotePrefix="1" applyFont="1" applyBorder="1" applyAlignment="1">
      <alignment horizontal="center" vertical="center" wrapText="1"/>
    </xf>
    <xf numFmtId="0" fontId="7" fillId="0" borderId="1" xfId="3" applyFont="1" applyFill="1" applyBorder="1" applyAlignment="1">
      <alignment horizontal="justify" vertical="center" wrapText="1"/>
    </xf>
    <xf numFmtId="0" fontId="7" fillId="0" borderId="16" xfId="3" applyFont="1" applyBorder="1" applyAlignment="1">
      <alignment horizontal="center" vertical="center" wrapText="1"/>
    </xf>
    <xf numFmtId="0" fontId="7" fillId="0" borderId="2" xfId="3" quotePrefix="1" applyFont="1" applyBorder="1" applyAlignment="1">
      <alignment horizontal="justify" vertical="center" wrapText="1"/>
    </xf>
    <xf numFmtId="0" fontId="11" fillId="0" borderId="1" xfId="2" quotePrefix="1" applyFont="1" applyBorder="1" applyAlignment="1">
      <alignment horizontal="center" wrapText="1"/>
    </xf>
    <xf numFmtId="0" fontId="11" fillId="0" borderId="1" xfId="2" applyFont="1" applyBorder="1" applyAlignment="1">
      <alignment horizontal="center" wrapText="1"/>
    </xf>
    <xf numFmtId="0" fontId="3" fillId="0" borderId="4" xfId="3" quotePrefix="1" applyFont="1" applyBorder="1" applyAlignment="1">
      <alignment horizontal="center"/>
    </xf>
    <xf numFmtId="0" fontId="3" fillId="0" borderId="3" xfId="3" quotePrefix="1" applyFont="1" applyBorder="1" applyAlignment="1">
      <alignment horizontal="center"/>
    </xf>
    <xf numFmtId="0" fontId="3" fillId="0" borderId="7" xfId="3" quotePrefix="1" applyFont="1" applyBorder="1" applyAlignment="1">
      <alignment horizontal="center"/>
    </xf>
    <xf numFmtId="0" fontId="3" fillId="0" borderId="9" xfId="3" applyFont="1" applyBorder="1" applyAlignment="1">
      <alignment horizontal="center" vertical="center"/>
    </xf>
    <xf numFmtId="0" fontId="3" fillId="0" borderId="13" xfId="3" applyFont="1" applyBorder="1" applyAlignment="1">
      <alignment horizontal="center" vertical="center"/>
    </xf>
    <xf numFmtId="0" fontId="3" fillId="0" borderId="10" xfId="3" applyFont="1" applyBorder="1" applyAlignment="1">
      <alignment horizontal="center" vertical="center"/>
    </xf>
    <xf numFmtId="0" fontId="3" fillId="0" borderId="14" xfId="3" applyFont="1" applyBorder="1" applyAlignment="1">
      <alignment horizontal="center" vertical="center"/>
    </xf>
    <xf numFmtId="0" fontId="3" fillId="0" borderId="15" xfId="3" applyFont="1" applyBorder="1" applyAlignment="1">
      <alignment horizontal="center" vertical="center"/>
    </xf>
    <xf numFmtId="0" fontId="3" fillId="0" borderId="8" xfId="3" applyFont="1" applyBorder="1" applyAlignment="1">
      <alignment horizontal="center" vertical="center"/>
    </xf>
    <xf numFmtId="0" fontId="7" fillId="0" borderId="17" xfId="3"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11" fillId="2" borderId="1" xfId="2" quotePrefix="1" applyFont="1" applyFill="1" applyBorder="1" applyAlignment="1">
      <alignment horizontal="left" vertical="center"/>
    </xf>
    <xf numFmtId="0" fontId="11" fillId="2" borderId="1" xfId="2" quotePrefix="1" applyFont="1" applyFill="1" applyBorder="1" applyAlignment="1">
      <alignment vertical="center"/>
    </xf>
    <xf numFmtId="0" fontId="11" fillId="2" borderId="1" xfId="2" applyFont="1" applyFill="1" applyBorder="1" applyAlignment="1">
      <alignment vertical="center"/>
    </xf>
    <xf numFmtId="0" fontId="7" fillId="0" borderId="4" xfId="0" quotePrefix="1" applyFont="1" applyBorder="1" applyAlignment="1">
      <alignment horizontal="justify" vertical="center" wrapText="1"/>
    </xf>
    <xf numFmtId="0" fontId="7" fillId="0" borderId="3" xfId="0" quotePrefix="1" applyFont="1" applyBorder="1" applyAlignment="1">
      <alignment horizontal="justify" vertical="center" wrapText="1"/>
    </xf>
    <xf numFmtId="0" fontId="7" fillId="0" borderId="7" xfId="0" quotePrefix="1" applyFont="1" applyBorder="1" applyAlignment="1">
      <alignment horizontal="justify" vertical="center" wrapText="1"/>
    </xf>
    <xf numFmtId="0" fontId="4" fillId="0" borderId="4" xfId="0" quotePrefix="1" applyFont="1" applyBorder="1" applyAlignment="1">
      <alignment horizontal="center" vertical="center"/>
    </xf>
    <xf numFmtId="0" fontId="4" fillId="0" borderId="3"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9"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11" fillId="0" borderId="9" xfId="2" quotePrefix="1" applyFont="1" applyBorder="1" applyAlignment="1">
      <alignment wrapText="1"/>
    </xf>
    <xf numFmtId="0" fontId="11" fillId="0" borderId="10" xfId="2" quotePrefix="1" applyFont="1" applyBorder="1" applyAlignment="1">
      <alignment wrapText="1"/>
    </xf>
    <xf numFmtId="0" fontId="11" fillId="0" borderId="11" xfId="2" quotePrefix="1" applyFont="1" applyBorder="1" applyAlignment="1">
      <alignment wrapText="1"/>
    </xf>
    <xf numFmtId="0" fontId="11" fillId="0" borderId="12" xfId="2" quotePrefix="1" applyFont="1" applyBorder="1" applyAlignment="1">
      <alignment wrapText="1"/>
    </xf>
    <xf numFmtId="0" fontId="11" fillId="0" borderId="14" xfId="2" quotePrefix="1" applyFont="1" applyBorder="1" applyAlignment="1">
      <alignment wrapText="1"/>
    </xf>
    <xf numFmtId="0" fontId="11" fillId="0" borderId="8" xfId="2" quotePrefix="1" applyFont="1" applyBorder="1" applyAlignment="1">
      <alignment wrapText="1"/>
    </xf>
    <xf numFmtId="0" fontId="1" fillId="0" borderId="6" xfId="0" quotePrefix="1" applyFont="1" applyBorder="1" applyAlignment="1">
      <alignment horizontal="center" vertical="center" wrapText="1"/>
    </xf>
    <xf numFmtId="0" fontId="6" fillId="0" borderId="2" xfId="0" quotePrefix="1"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xf>
    <xf numFmtId="0" fontId="6" fillId="0" borderId="6" xfId="0" quotePrefix="1" applyFont="1" applyBorder="1" applyAlignment="1">
      <alignment horizontal="center" vertical="center" wrapText="1"/>
    </xf>
    <xf numFmtId="0" fontId="6" fillId="0" borderId="5" xfId="0" applyFont="1" applyBorder="1" applyAlignment="1">
      <alignment horizontal="center" vertical="center"/>
    </xf>
    <xf numFmtId="0" fontId="1" fillId="0" borderId="1" xfId="0"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1" fillId="0" borderId="1" xfId="0" quotePrefix="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1" fillId="0" borderId="5" xfId="0" quotePrefix="1" applyFont="1" applyBorder="1" applyAlignment="1">
      <alignment horizontal="center" vertical="center" wrapText="1"/>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Font="1" applyBorder="1" applyAlignment="1">
      <alignment horizontal="center" wrapText="1"/>
    </xf>
    <xf numFmtId="0" fontId="7" fillId="0" borderId="1" xfId="0" applyFont="1" applyBorder="1" applyAlignment="1">
      <alignment horizontal="center" wrapText="1"/>
    </xf>
    <xf numFmtId="0" fontId="1" fillId="0" borderId="1" xfId="0" quotePrefix="1" applyFont="1" applyBorder="1" applyAlignment="1">
      <alignment horizontal="center" vertical="center" wrapText="1" shrinkToFit="1"/>
    </xf>
    <xf numFmtId="0" fontId="6" fillId="0" borderId="1" xfId="0" quotePrefix="1"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1" fillId="0" borderId="6" xfId="0" quotePrefix="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1" fillId="0" borderId="5" xfId="0" quotePrefix="1" applyFont="1" applyFill="1" applyBorder="1" applyAlignment="1">
      <alignment horizontal="center" vertical="center" wrapText="1"/>
    </xf>
    <xf numFmtId="0" fontId="6" fillId="0" borderId="5" xfId="0" quotePrefix="1" applyFont="1" applyBorder="1" applyAlignment="1">
      <alignment horizontal="center" vertical="center" wrapText="1"/>
    </xf>
    <xf numFmtId="0" fontId="11" fillId="0" borderId="9" xfId="2" quotePrefix="1" applyFont="1" applyBorder="1" applyAlignment="1">
      <alignment horizontal="center" wrapText="1"/>
    </xf>
    <xf numFmtId="0" fontId="11" fillId="0" borderId="13" xfId="2" quotePrefix="1" applyFont="1" applyBorder="1" applyAlignment="1">
      <alignment horizontal="center" wrapText="1"/>
    </xf>
    <xf numFmtId="0" fontId="11" fillId="0" borderId="10" xfId="2" quotePrefix="1" applyFont="1" applyBorder="1" applyAlignment="1">
      <alignment horizontal="center" wrapText="1"/>
    </xf>
    <xf numFmtId="0" fontId="11" fillId="0" borderId="11" xfId="2" quotePrefix="1" applyFont="1" applyBorder="1" applyAlignment="1">
      <alignment horizontal="center" wrapText="1"/>
    </xf>
    <xf numFmtId="0" fontId="11" fillId="0" borderId="0" xfId="2" quotePrefix="1" applyFont="1" applyBorder="1" applyAlignment="1">
      <alignment horizontal="center" wrapText="1"/>
    </xf>
    <xf numFmtId="0" fontId="11" fillId="0" borderId="12" xfId="2" quotePrefix="1" applyFont="1" applyBorder="1" applyAlignment="1">
      <alignment horizontal="center" wrapText="1"/>
    </xf>
    <xf numFmtId="0" fontId="11" fillId="0" borderId="14" xfId="2" quotePrefix="1" applyFont="1" applyBorder="1" applyAlignment="1">
      <alignment horizontal="center" wrapText="1"/>
    </xf>
    <xf numFmtId="0" fontId="11" fillId="0" borderId="15" xfId="2" quotePrefix="1" applyFont="1" applyBorder="1" applyAlignment="1">
      <alignment horizontal="center" wrapText="1"/>
    </xf>
    <xf numFmtId="0" fontId="11" fillId="0" borderId="8" xfId="2" quotePrefix="1" applyFont="1" applyBorder="1" applyAlignment="1">
      <alignment horizontal="center" wrapText="1"/>
    </xf>
    <xf numFmtId="0" fontId="3" fillId="0" borderId="1" xfId="0" quotePrefix="1" applyFont="1" applyBorder="1" applyAlignment="1">
      <alignment horizontal="center" vertical="center"/>
    </xf>
    <xf numFmtId="0" fontId="3" fillId="0" borderId="9"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lignment horizontal="center"/>
    </xf>
    <xf numFmtId="0" fontId="4" fillId="0" borderId="1" xfId="0" applyFont="1" applyBorder="1" applyAlignment="1">
      <alignment horizont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7" fillId="2" borderId="4" xfId="0" applyFont="1" applyFill="1" applyBorder="1" applyAlignment="1">
      <alignment horizontal="center"/>
    </xf>
    <xf numFmtId="0" fontId="7" fillId="2" borderId="3" xfId="0" applyFont="1" applyFill="1" applyBorder="1" applyAlignment="1">
      <alignment horizontal="center"/>
    </xf>
    <xf numFmtId="0" fontId="7" fillId="2" borderId="7" xfId="0" applyFont="1" applyFill="1" applyBorder="1" applyAlignment="1">
      <alignment horizont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6" fillId="2" borderId="0" xfId="0" quotePrefix="1" applyFont="1" applyFill="1" applyAlignment="1">
      <alignment horizontal="justify"/>
    </xf>
    <xf numFmtId="0" fontId="6" fillId="2" borderId="6"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1" xfId="0" applyFont="1" applyFill="1" applyBorder="1" applyAlignment="1">
      <alignment horizontal="justify" vertical="center"/>
    </xf>
    <xf numFmtId="0" fontId="6" fillId="2" borderId="1" xfId="0" applyFont="1" applyFill="1" applyBorder="1" applyAlignment="1">
      <alignmen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8" xfId="0" applyFont="1" applyFill="1" applyBorder="1" applyAlignment="1">
      <alignment horizontal="center" vertical="center"/>
    </xf>
    <xf numFmtId="0" fontId="5" fillId="2" borderId="4" xfId="1" applyFont="1" applyFill="1" applyBorder="1" applyAlignment="1">
      <alignment horizontal="center"/>
    </xf>
    <xf numFmtId="0" fontId="5" fillId="2" borderId="3" xfId="1" applyFont="1" applyFill="1" applyBorder="1" applyAlignment="1">
      <alignment horizontal="center"/>
    </xf>
    <xf numFmtId="0" fontId="5" fillId="2" borderId="7" xfId="1" applyFont="1" applyFill="1" applyBorder="1" applyAlignment="1">
      <alignment horizontal="center"/>
    </xf>
    <xf numFmtId="0" fontId="0" fillId="0" borderId="0" xfId="0" applyAlignment="1">
      <alignment horizontal="justify" wrapText="1"/>
    </xf>
    <xf numFmtId="0" fontId="0" fillId="0" borderId="0" xfId="0" applyNumberFormat="1" applyAlignment="1">
      <alignment horizontal="justify" vertical="center" wrapText="1" shrinkToFit="1"/>
    </xf>
  </cellXfs>
  <cellStyles count="5">
    <cellStyle name="Hipervínculo" xfId="1" builtinId="8"/>
    <cellStyle name="Normal" xfId="0" builtinId="0"/>
    <cellStyle name="Normal 2" xfId="3"/>
    <cellStyle name="Normal 2 2 3" xfId="4"/>
    <cellStyle name="Normal_Libro1" xfId="2"/>
  </cellStyles>
  <dxfs count="0"/>
  <tableStyles count="0" defaultTableStyle="TableStyleMedium2" defaultPivotStyle="PivotStyleLight16"/>
  <colors>
    <mruColors>
      <color rgb="FFB3FFB3"/>
      <color rgb="FFC0FE82"/>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28575</xdr:rowOff>
    </xdr:from>
    <xdr:to>
      <xdr:col>0</xdr:col>
      <xdr:colOff>1390650</xdr:colOff>
      <xdr:row>4</xdr:row>
      <xdr:rowOff>142875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8575"/>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19050</xdr:rowOff>
    </xdr:from>
    <xdr:to>
      <xdr:col>0</xdr:col>
      <xdr:colOff>1066800</xdr:colOff>
      <xdr:row>2</xdr:row>
      <xdr:rowOff>295275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9050"/>
          <a:ext cx="752475"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723900</xdr:colOff>
      <xdr:row>0</xdr:row>
      <xdr:rowOff>19050</xdr:rowOff>
    </xdr:from>
    <xdr:to>
      <xdr:col>1</xdr:col>
      <xdr:colOff>428625</xdr:colOff>
      <xdr:row>2</xdr:row>
      <xdr:rowOff>295275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9050"/>
          <a:ext cx="752475" cy="885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1095375</xdr:colOff>
      <xdr:row>0</xdr:row>
      <xdr:rowOff>28575</xdr:rowOff>
    </xdr:from>
    <xdr:to>
      <xdr:col>0</xdr:col>
      <xdr:colOff>1476375</xdr:colOff>
      <xdr:row>2</xdr:row>
      <xdr:rowOff>38100</xdr:rowOff>
    </xdr:to>
    <xdr:pic>
      <xdr:nvPicPr>
        <xdr:cNvPr id="4097" name="Picture 1" descr="manual01"/>
        <xdr:cNvPicPr>
          <a:picLocks noChangeAspect="1" noChangeArrowheads="1"/>
        </xdr:cNvPicPr>
      </xdr:nvPicPr>
      <xdr:blipFill>
        <a:blip xmlns:r="http://schemas.openxmlformats.org/officeDocument/2006/relationships" r:embed="rId1">
          <a:lum bright="10000" contrast="4000"/>
          <a:extLst>
            <a:ext uri="{28A0092B-C50C-407E-A947-70E740481C1C}">
              <a14:useLocalDpi xmlns:a14="http://schemas.microsoft.com/office/drawing/2010/main" val="0"/>
            </a:ext>
          </a:extLst>
        </a:blip>
        <a:srcRect/>
        <a:stretch>
          <a:fillRect/>
        </a:stretch>
      </xdr:blipFill>
      <xdr:spPr bwMode="auto">
        <a:xfrm>
          <a:off x="847725" y="285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0</xdr:row>
      <xdr:rowOff>19050</xdr:rowOff>
    </xdr:from>
    <xdr:to>
      <xdr:col>2</xdr:col>
      <xdr:colOff>800100</xdr:colOff>
      <xdr:row>2</xdr:row>
      <xdr:rowOff>295275</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 y="19050"/>
          <a:ext cx="752475" cy="8858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Normal="100" workbookViewId="0"/>
  </sheetViews>
  <sheetFormatPr baseColWidth="10" defaultColWidth="11.42578125" defaultRowHeight="12.75"/>
  <cols>
    <col min="1" max="1" width="30.7109375" customWidth="1"/>
    <col min="2" max="2" width="2.7109375" customWidth="1"/>
    <col min="3" max="3" width="32.7109375" customWidth="1"/>
    <col min="4" max="4" width="22.7109375" customWidth="1"/>
    <col min="5" max="8" width="12.7109375" customWidth="1"/>
    <col min="9" max="9" width="8.7109375" style="150" customWidth="1"/>
    <col min="12" max="12" width="12.7109375" bestFit="1" customWidth="1"/>
  </cols>
  <sheetData>
    <row r="1" spans="1:9" ht="18" customHeight="1">
      <c r="A1" s="80"/>
      <c r="B1" s="229" t="s">
        <v>458</v>
      </c>
      <c r="C1" s="230"/>
      <c r="D1" s="230"/>
      <c r="E1" s="230"/>
      <c r="F1" s="230"/>
      <c r="G1" s="230"/>
      <c r="H1" s="230"/>
      <c r="I1" s="231"/>
    </row>
    <row r="2" spans="1:9" ht="15" customHeight="1">
      <c r="A2" s="81"/>
      <c r="B2" s="232"/>
      <c r="C2" s="233"/>
      <c r="D2" s="233"/>
      <c r="E2" s="233"/>
      <c r="F2" s="233"/>
      <c r="G2" s="233"/>
      <c r="H2" s="233"/>
      <c r="I2" s="234"/>
    </row>
    <row r="3" spans="1:9" ht="15" customHeight="1">
      <c r="A3" s="81"/>
      <c r="B3" s="232"/>
      <c r="C3" s="233"/>
      <c r="D3" s="233"/>
      <c r="E3" s="233"/>
      <c r="F3" s="233"/>
      <c r="G3" s="233"/>
      <c r="H3" s="233"/>
      <c r="I3" s="234"/>
    </row>
    <row r="4" spans="1:9" ht="12.75" customHeight="1">
      <c r="A4" s="81"/>
      <c r="B4" s="232"/>
      <c r="C4" s="233"/>
      <c r="D4" s="233"/>
      <c r="E4" s="233"/>
      <c r="F4" s="233"/>
      <c r="G4" s="233"/>
      <c r="H4" s="233"/>
      <c r="I4" s="234"/>
    </row>
    <row r="5" spans="1:9" ht="14.1" customHeight="1">
      <c r="A5" s="133"/>
      <c r="B5" s="235"/>
      <c r="C5" s="236"/>
      <c r="D5" s="236"/>
      <c r="E5" s="236"/>
      <c r="F5" s="236"/>
      <c r="G5" s="236"/>
      <c r="H5" s="236"/>
      <c r="I5" s="237"/>
    </row>
    <row r="6" spans="1:9" ht="54.95" customHeight="1">
      <c r="A6" s="12" t="s">
        <v>69</v>
      </c>
      <c r="B6" s="238" t="s">
        <v>189</v>
      </c>
      <c r="C6" s="239"/>
      <c r="D6" s="239"/>
      <c r="E6" s="239"/>
      <c r="F6" s="239"/>
      <c r="G6" s="239"/>
      <c r="H6" s="239"/>
      <c r="I6" s="240"/>
    </row>
    <row r="7" spans="1:9" ht="6" customHeight="1">
      <c r="A7" s="165"/>
      <c r="B7" s="165"/>
      <c r="C7" s="165"/>
      <c r="D7" s="165"/>
      <c r="E7" s="165"/>
      <c r="F7" s="165"/>
      <c r="G7" s="165"/>
      <c r="H7" s="165"/>
      <c r="I7" s="166"/>
    </row>
    <row r="8" spans="1:9">
      <c r="A8" s="2" t="s">
        <v>65</v>
      </c>
      <c r="B8" s="246" t="s">
        <v>190</v>
      </c>
      <c r="C8" s="247"/>
      <c r="D8" s="247"/>
      <c r="E8" s="247"/>
      <c r="F8" s="247"/>
      <c r="G8" s="247"/>
      <c r="H8" s="247"/>
      <c r="I8" s="248"/>
    </row>
    <row r="9" spans="1:9" ht="6" customHeight="1">
      <c r="A9" s="167"/>
      <c r="B9" s="165"/>
      <c r="C9" s="165"/>
      <c r="D9" s="165"/>
      <c r="E9" s="165"/>
      <c r="F9" s="165"/>
      <c r="G9" s="165"/>
      <c r="H9" s="165"/>
      <c r="I9" s="166"/>
    </row>
    <row r="10" spans="1:9" ht="36" customHeight="1">
      <c r="A10" s="3" t="s">
        <v>191</v>
      </c>
      <c r="B10" s="215" t="s">
        <v>121</v>
      </c>
      <c r="C10" s="216"/>
      <c r="D10" s="217"/>
      <c r="E10" s="217"/>
      <c r="F10" s="217"/>
      <c r="G10" s="217"/>
      <c r="H10" s="217"/>
      <c r="I10" s="218"/>
    </row>
    <row r="11" spans="1:9" ht="6" customHeight="1">
      <c r="A11" s="168"/>
      <c r="B11" s="165"/>
      <c r="C11" s="165"/>
      <c r="D11" s="165"/>
      <c r="E11" s="165"/>
      <c r="F11" s="165"/>
      <c r="G11" s="165"/>
      <c r="H11" s="165"/>
      <c r="I11" s="166"/>
    </row>
    <row r="12" spans="1:9" ht="65.099999999999994" customHeight="1">
      <c r="A12" s="9" t="s">
        <v>310</v>
      </c>
      <c r="B12" s="215" t="s">
        <v>346</v>
      </c>
      <c r="C12" s="219"/>
      <c r="D12" s="217"/>
      <c r="E12" s="217"/>
      <c r="F12" s="217"/>
      <c r="G12" s="217"/>
      <c r="H12" s="217"/>
      <c r="I12" s="218"/>
    </row>
    <row r="13" spans="1:9" ht="6" customHeight="1">
      <c r="A13" s="165"/>
      <c r="B13" s="165"/>
      <c r="C13" s="165"/>
      <c r="D13" s="165"/>
      <c r="E13" s="165"/>
      <c r="F13" s="165"/>
      <c r="G13" s="165"/>
      <c r="H13" s="165"/>
      <c r="I13" s="166"/>
    </row>
    <row r="14" spans="1:9" ht="50.1" customHeight="1">
      <c r="A14" s="9" t="s">
        <v>73</v>
      </c>
      <c r="B14" s="215" t="s">
        <v>347</v>
      </c>
      <c r="C14" s="219"/>
      <c r="D14" s="217"/>
      <c r="E14" s="217"/>
      <c r="F14" s="217"/>
      <c r="G14" s="217"/>
      <c r="H14" s="217"/>
      <c r="I14" s="218"/>
    </row>
    <row r="15" spans="1:9" ht="6" customHeight="1">
      <c r="A15" s="165"/>
      <c r="B15" s="165"/>
      <c r="C15" s="165"/>
      <c r="D15" s="165"/>
      <c r="E15" s="165"/>
      <c r="F15" s="165"/>
      <c r="G15" s="165"/>
      <c r="H15" s="165"/>
      <c r="I15" s="166"/>
    </row>
    <row r="16" spans="1:9" ht="39.950000000000003" customHeight="1">
      <c r="A16" s="3" t="s">
        <v>67</v>
      </c>
      <c r="B16" s="220" t="s">
        <v>192</v>
      </c>
      <c r="C16" s="221"/>
      <c r="D16" s="222"/>
      <c r="E16" s="222"/>
      <c r="F16" s="222"/>
      <c r="G16" s="222"/>
      <c r="H16" s="222"/>
      <c r="I16" s="223"/>
    </row>
    <row r="17" spans="1:12" ht="6" customHeight="1">
      <c r="A17" s="165"/>
      <c r="B17" s="165"/>
      <c r="C17" s="165"/>
      <c r="D17" s="165"/>
      <c r="E17" s="165"/>
      <c r="F17" s="165"/>
      <c r="G17" s="165"/>
      <c r="H17" s="165"/>
      <c r="I17" s="166"/>
    </row>
    <row r="18" spans="1:12" ht="65.099999999999994" customHeight="1">
      <c r="A18" s="3" t="s">
        <v>68</v>
      </c>
      <c r="B18" s="224" t="s">
        <v>193</v>
      </c>
      <c r="C18" s="225"/>
      <c r="D18" s="226"/>
      <c r="E18" s="226"/>
      <c r="F18" s="226"/>
      <c r="G18" s="226"/>
      <c r="H18" s="226"/>
      <c r="I18" s="227"/>
    </row>
    <row r="19" spans="1:12" ht="6" customHeight="1">
      <c r="A19" s="167"/>
      <c r="B19" s="165"/>
      <c r="C19" s="165"/>
      <c r="D19" s="165"/>
      <c r="E19" s="165"/>
      <c r="F19" s="165"/>
      <c r="G19" s="165"/>
      <c r="H19" s="165"/>
      <c r="I19" s="166"/>
    </row>
    <row r="20" spans="1:12">
      <c r="A20" s="164" t="s">
        <v>429</v>
      </c>
      <c r="B20" s="165"/>
      <c r="C20" s="165"/>
      <c r="D20" s="165"/>
      <c r="E20" s="167"/>
      <c r="F20" s="167"/>
      <c r="G20" s="165"/>
      <c r="H20" s="165"/>
      <c r="I20" s="166"/>
    </row>
    <row r="21" spans="1:12" ht="24" customHeight="1">
      <c r="A21" s="10" t="s">
        <v>65</v>
      </c>
      <c r="B21" s="241" t="s">
        <v>194</v>
      </c>
      <c r="C21" s="242"/>
      <c r="D21" s="10" t="s">
        <v>122</v>
      </c>
      <c r="E21" s="11" t="s">
        <v>70</v>
      </c>
      <c r="F21" s="11" t="s">
        <v>71</v>
      </c>
      <c r="G21" s="244" t="s">
        <v>8</v>
      </c>
      <c r="H21" s="245"/>
      <c r="I21" s="146" t="s">
        <v>308</v>
      </c>
    </row>
    <row r="22" spans="1:12" ht="5.0999999999999996" customHeight="1">
      <c r="A22" s="165"/>
      <c r="B22" s="165"/>
      <c r="C22" s="165"/>
      <c r="D22" s="165"/>
      <c r="E22" s="165"/>
      <c r="F22" s="165"/>
      <c r="G22" s="165"/>
      <c r="H22" s="165"/>
      <c r="I22" s="165"/>
    </row>
    <row r="23" spans="1:12" ht="54.95" customHeight="1">
      <c r="A23" s="211" t="s">
        <v>66</v>
      </c>
      <c r="B23" s="14">
        <v>1</v>
      </c>
      <c r="C23" s="88" t="s">
        <v>428</v>
      </c>
      <c r="D23" s="113" t="s">
        <v>74</v>
      </c>
      <c r="E23" s="13">
        <v>42401</v>
      </c>
      <c r="F23" s="13">
        <v>42551</v>
      </c>
      <c r="G23" s="209" t="s">
        <v>434</v>
      </c>
      <c r="H23" s="210"/>
      <c r="I23" s="186">
        <v>1</v>
      </c>
    </row>
    <row r="24" spans="1:12" ht="50.1" customHeight="1">
      <c r="A24" s="212"/>
      <c r="B24" s="14">
        <f t="shared" ref="B24:B38" si="0">B23+1</f>
        <v>2</v>
      </c>
      <c r="C24" s="88" t="s">
        <v>431</v>
      </c>
      <c r="D24" s="113" t="s">
        <v>125</v>
      </c>
      <c r="E24" s="13">
        <v>42401</v>
      </c>
      <c r="F24" s="13">
        <v>42735</v>
      </c>
      <c r="G24" s="209" t="s">
        <v>433</v>
      </c>
      <c r="H24" s="210"/>
      <c r="I24" s="186">
        <v>1</v>
      </c>
    </row>
    <row r="25" spans="1:12" ht="30" customHeight="1">
      <c r="A25" s="212"/>
      <c r="B25" s="14">
        <f t="shared" si="0"/>
        <v>3</v>
      </c>
      <c r="C25" s="4" t="s">
        <v>435</v>
      </c>
      <c r="D25" s="174" t="s">
        <v>118</v>
      </c>
      <c r="E25" s="13">
        <v>42401</v>
      </c>
      <c r="F25" s="13">
        <v>42735</v>
      </c>
      <c r="G25" s="243" t="s">
        <v>436</v>
      </c>
      <c r="H25" s="243"/>
      <c r="I25" s="186">
        <v>1</v>
      </c>
      <c r="L25" s="123"/>
    </row>
    <row r="26" spans="1:12" ht="50.1" customHeight="1">
      <c r="A26" s="213" t="s">
        <v>310</v>
      </c>
      <c r="B26" s="14">
        <f>B25+1</f>
        <v>4</v>
      </c>
      <c r="C26" s="121" t="s">
        <v>345</v>
      </c>
      <c r="D26" s="131" t="s">
        <v>64</v>
      </c>
      <c r="E26" s="13">
        <v>42401</v>
      </c>
      <c r="F26" s="13">
        <v>42735</v>
      </c>
      <c r="G26" s="209" t="s">
        <v>437</v>
      </c>
      <c r="H26" s="210"/>
      <c r="I26" s="186">
        <v>1</v>
      </c>
      <c r="J26" s="1"/>
    </row>
    <row r="27" spans="1:12" ht="50.1" customHeight="1">
      <c r="A27" s="214"/>
      <c r="B27" s="14">
        <f t="shared" si="0"/>
        <v>5</v>
      </c>
      <c r="C27" s="121" t="s">
        <v>316</v>
      </c>
      <c r="D27" s="122" t="s">
        <v>64</v>
      </c>
      <c r="E27" s="13">
        <v>42401</v>
      </c>
      <c r="F27" s="13">
        <v>42735</v>
      </c>
      <c r="G27" s="209" t="s">
        <v>438</v>
      </c>
      <c r="H27" s="210"/>
      <c r="I27" s="186">
        <v>1</v>
      </c>
    </row>
    <row r="28" spans="1:12" ht="75" customHeight="1">
      <c r="A28" s="213" t="s">
        <v>73</v>
      </c>
      <c r="B28" s="14">
        <f t="shared" si="0"/>
        <v>6</v>
      </c>
      <c r="C28" s="88" t="s">
        <v>430</v>
      </c>
      <c r="D28" s="113" t="s">
        <v>125</v>
      </c>
      <c r="E28" s="13">
        <v>42401</v>
      </c>
      <c r="F28" s="13">
        <v>42735</v>
      </c>
      <c r="G28" s="209" t="s">
        <v>439</v>
      </c>
      <c r="H28" s="210"/>
      <c r="I28" s="186">
        <v>1</v>
      </c>
      <c r="J28" s="1"/>
    </row>
    <row r="29" spans="1:12" ht="65.099999999999994" customHeight="1">
      <c r="A29" s="214"/>
      <c r="B29" s="14">
        <f t="shared" si="0"/>
        <v>7</v>
      </c>
      <c r="C29" s="88" t="s">
        <v>348</v>
      </c>
      <c r="D29" s="113" t="s">
        <v>125</v>
      </c>
      <c r="E29" s="13">
        <v>42401</v>
      </c>
      <c r="F29" s="13">
        <v>42735</v>
      </c>
      <c r="G29" s="209" t="s">
        <v>440</v>
      </c>
      <c r="H29" s="210"/>
      <c r="I29" s="186">
        <v>1</v>
      </c>
      <c r="J29" s="1"/>
    </row>
    <row r="30" spans="1:12" ht="65.099999999999994" customHeight="1">
      <c r="A30" s="214"/>
      <c r="B30" s="14">
        <f t="shared" si="0"/>
        <v>8</v>
      </c>
      <c r="C30" s="88" t="s">
        <v>441</v>
      </c>
      <c r="D30" s="113" t="s">
        <v>125</v>
      </c>
      <c r="E30" s="13">
        <v>42401</v>
      </c>
      <c r="F30" s="13">
        <v>42735</v>
      </c>
      <c r="G30" s="209" t="s">
        <v>442</v>
      </c>
      <c r="H30" s="210"/>
      <c r="I30" s="186">
        <v>1</v>
      </c>
      <c r="J30" s="1"/>
    </row>
    <row r="31" spans="1:12" ht="51">
      <c r="A31" s="214"/>
      <c r="B31" s="14">
        <f t="shared" si="0"/>
        <v>9</v>
      </c>
      <c r="C31" s="126" t="s">
        <v>349</v>
      </c>
      <c r="D31" s="131" t="s">
        <v>443</v>
      </c>
      <c r="E31" s="13">
        <v>42401</v>
      </c>
      <c r="F31" s="13">
        <v>42735</v>
      </c>
      <c r="G31" s="207" t="s">
        <v>444</v>
      </c>
      <c r="H31" s="208"/>
      <c r="I31" s="186"/>
      <c r="J31" s="1"/>
    </row>
    <row r="32" spans="1:12" ht="39.950000000000003" customHeight="1">
      <c r="A32" s="211" t="s">
        <v>67</v>
      </c>
      <c r="B32" s="14">
        <f>B31+1</f>
        <v>10</v>
      </c>
      <c r="C32" s="125" t="s">
        <v>318</v>
      </c>
      <c r="D32" s="124" t="s">
        <v>118</v>
      </c>
      <c r="E32" s="13">
        <v>42401</v>
      </c>
      <c r="F32" s="13">
        <v>42735</v>
      </c>
      <c r="G32" s="209" t="s">
        <v>445</v>
      </c>
      <c r="H32" s="210"/>
      <c r="I32" s="186"/>
    </row>
    <row r="33" spans="1:10" ht="54.95" customHeight="1">
      <c r="A33" s="212"/>
      <c r="B33" s="14">
        <f t="shared" si="0"/>
        <v>11</v>
      </c>
      <c r="C33" s="127" t="s">
        <v>350</v>
      </c>
      <c r="D33" s="131" t="s">
        <v>60</v>
      </c>
      <c r="E33" s="13">
        <v>42401</v>
      </c>
      <c r="F33" s="13">
        <v>42735</v>
      </c>
      <c r="G33" s="209" t="s">
        <v>446</v>
      </c>
      <c r="H33" s="210"/>
      <c r="I33" s="186">
        <v>1</v>
      </c>
    </row>
    <row r="34" spans="1:10" ht="75" customHeight="1">
      <c r="A34" s="212"/>
      <c r="B34" s="14">
        <f t="shared" si="0"/>
        <v>12</v>
      </c>
      <c r="C34" s="4" t="s">
        <v>447</v>
      </c>
      <c r="D34" s="113" t="s">
        <v>448</v>
      </c>
      <c r="E34" s="13">
        <v>42401</v>
      </c>
      <c r="F34" s="13">
        <v>42735</v>
      </c>
      <c r="G34" s="207" t="s">
        <v>453</v>
      </c>
      <c r="H34" s="228"/>
      <c r="I34" s="186">
        <v>1</v>
      </c>
    </row>
    <row r="35" spans="1:10" ht="80.099999999999994" customHeight="1">
      <c r="A35" s="212"/>
      <c r="B35" s="14">
        <f t="shared" si="0"/>
        <v>13</v>
      </c>
      <c r="C35" s="132" t="s">
        <v>449</v>
      </c>
      <c r="D35" s="113" t="s">
        <v>450</v>
      </c>
      <c r="E35" s="13">
        <v>42401</v>
      </c>
      <c r="F35" s="13">
        <v>42735</v>
      </c>
      <c r="G35" s="209" t="s">
        <v>451</v>
      </c>
      <c r="H35" s="210"/>
      <c r="I35" s="186">
        <v>1</v>
      </c>
    </row>
    <row r="36" spans="1:10" ht="65.099999999999994" customHeight="1">
      <c r="A36" s="204" t="s">
        <v>68</v>
      </c>
      <c r="B36" s="14">
        <f t="shared" si="0"/>
        <v>14</v>
      </c>
      <c r="C36" s="175" t="s">
        <v>426</v>
      </c>
      <c r="D36" s="131" t="s">
        <v>196</v>
      </c>
      <c r="E36" s="13">
        <v>42401</v>
      </c>
      <c r="F36" s="13">
        <v>42735</v>
      </c>
      <c r="G36" s="207" t="s">
        <v>452</v>
      </c>
      <c r="H36" s="208"/>
      <c r="I36" s="186">
        <v>1</v>
      </c>
    </row>
    <row r="37" spans="1:10" ht="80.099999999999994" customHeight="1">
      <c r="A37" s="205"/>
      <c r="B37" s="14">
        <f t="shared" si="0"/>
        <v>15</v>
      </c>
      <c r="C37" s="16" t="s">
        <v>432</v>
      </c>
      <c r="D37" s="131" t="s">
        <v>76</v>
      </c>
      <c r="E37" s="13">
        <v>42401</v>
      </c>
      <c r="F37" s="13">
        <v>42735</v>
      </c>
      <c r="G37" s="209" t="s">
        <v>454</v>
      </c>
      <c r="H37" s="210"/>
      <c r="I37" s="186">
        <v>1</v>
      </c>
    </row>
    <row r="38" spans="1:10" ht="51">
      <c r="A38" s="206"/>
      <c r="B38" s="14">
        <f t="shared" si="0"/>
        <v>16</v>
      </c>
      <c r="C38" s="3" t="s">
        <v>311</v>
      </c>
      <c r="D38" s="122" t="s">
        <v>76</v>
      </c>
      <c r="E38" s="13">
        <v>42401</v>
      </c>
      <c r="F38" s="154" t="s">
        <v>425</v>
      </c>
      <c r="G38" s="207" t="s">
        <v>344</v>
      </c>
      <c r="H38" s="208"/>
      <c r="I38" s="186">
        <f>2/3</f>
        <v>0.66666666666666663</v>
      </c>
    </row>
    <row r="39" spans="1:10">
      <c r="A39" s="165"/>
      <c r="B39" s="165"/>
      <c r="C39" s="165"/>
      <c r="D39" s="202" t="s">
        <v>496</v>
      </c>
      <c r="E39" s="203"/>
      <c r="F39" s="187"/>
      <c r="G39" s="202" t="s">
        <v>290</v>
      </c>
      <c r="H39" s="203"/>
      <c r="I39" s="187">
        <f>COUNT(I23:I38)/B38</f>
        <v>0.875</v>
      </c>
    </row>
    <row r="40" spans="1:10">
      <c r="A40" s="169" t="s">
        <v>124</v>
      </c>
      <c r="B40" s="170"/>
      <c r="C40" s="169" t="s">
        <v>123</v>
      </c>
      <c r="D40" s="171"/>
      <c r="E40" s="171"/>
      <c r="F40" s="171"/>
      <c r="G40" s="202" t="s">
        <v>306</v>
      </c>
      <c r="H40" s="203"/>
      <c r="I40" s="187">
        <v>1</v>
      </c>
      <c r="J40" s="120"/>
    </row>
    <row r="41" spans="1:10">
      <c r="A41" s="169" t="s">
        <v>75</v>
      </c>
      <c r="B41" s="169"/>
      <c r="C41" s="169" t="s">
        <v>422</v>
      </c>
      <c r="D41" s="171"/>
      <c r="E41" s="171"/>
      <c r="F41" s="171"/>
      <c r="G41" s="165"/>
      <c r="H41" s="165"/>
      <c r="I41" s="172"/>
    </row>
    <row r="42" spans="1:10">
      <c r="A42" s="173" t="s">
        <v>117</v>
      </c>
      <c r="B42" s="169"/>
      <c r="C42" s="169" t="s">
        <v>415</v>
      </c>
      <c r="D42" s="171"/>
      <c r="E42" s="171"/>
      <c r="F42" s="171"/>
      <c r="G42" s="171"/>
      <c r="H42" s="171"/>
      <c r="I42" s="166"/>
    </row>
    <row r="43" spans="1:10">
      <c r="A43" s="169" t="s">
        <v>74</v>
      </c>
      <c r="B43" s="167"/>
      <c r="C43" s="167"/>
      <c r="D43" s="171"/>
      <c r="E43" s="171"/>
      <c r="F43" s="171"/>
      <c r="G43" s="171"/>
      <c r="H43" s="171"/>
      <c r="I43" s="172"/>
    </row>
    <row r="44" spans="1:10">
      <c r="A44" s="1"/>
      <c r="B44" s="1"/>
      <c r="C44" s="1"/>
      <c r="D44" s="17"/>
      <c r="E44" s="17"/>
      <c r="F44" s="17"/>
      <c r="G44" s="17"/>
      <c r="H44" s="17"/>
      <c r="I44" s="69"/>
    </row>
    <row r="45" spans="1:10">
      <c r="A45" s="1"/>
      <c r="B45" s="1"/>
      <c r="C45" s="1"/>
      <c r="E45" s="17"/>
      <c r="F45" s="17"/>
      <c r="G45" s="17"/>
      <c r="H45" s="17"/>
      <c r="I45" s="69"/>
    </row>
  </sheetData>
  <sheetProtection selectLockedCells="1" selectUnlockedCells="1"/>
  <mergeCells count="34">
    <mergeCell ref="B1:I5"/>
    <mergeCell ref="B6:I6"/>
    <mergeCell ref="G32:H32"/>
    <mergeCell ref="B21:C21"/>
    <mergeCell ref="G25:H25"/>
    <mergeCell ref="G26:H26"/>
    <mergeCell ref="G27:H27"/>
    <mergeCell ref="G23:H23"/>
    <mergeCell ref="G28:H28"/>
    <mergeCell ref="G29:H29"/>
    <mergeCell ref="G21:H21"/>
    <mergeCell ref="B8:I8"/>
    <mergeCell ref="A32:A35"/>
    <mergeCell ref="A23:A25"/>
    <mergeCell ref="A26:A27"/>
    <mergeCell ref="A28:A31"/>
    <mergeCell ref="B10:I10"/>
    <mergeCell ref="B12:I12"/>
    <mergeCell ref="B14:I14"/>
    <mergeCell ref="B16:I16"/>
    <mergeCell ref="B18:I18"/>
    <mergeCell ref="G24:H24"/>
    <mergeCell ref="G30:H30"/>
    <mergeCell ref="G31:H31"/>
    <mergeCell ref="G35:H35"/>
    <mergeCell ref="G34:H34"/>
    <mergeCell ref="G33:H33"/>
    <mergeCell ref="G39:H39"/>
    <mergeCell ref="G40:H40"/>
    <mergeCell ref="A36:A38"/>
    <mergeCell ref="G38:H38"/>
    <mergeCell ref="G36:H36"/>
    <mergeCell ref="G37:H37"/>
    <mergeCell ref="D39:E39"/>
  </mergeCells>
  <phoneticPr fontId="12" type="noConversion"/>
  <printOptions horizontalCentered="1" verticalCentered="1"/>
  <pageMargins left="0.19685039370078741" right="0.19685039370078741" top="0.19685039370078741" bottom="0.59055118110236227" header="0" footer="0"/>
  <pageSetup scale="90" orientation="landscape" r:id="rId1"/>
  <headerFooter>
    <oddFooter>&amp;L&amp;G&amp;C&amp;8“EL CONCEJO, COMPROMISO Y TRANSPARENCIA POR BOGOTÁ"&amp;R&amp;G</oddFooter>
  </headerFooter>
  <rowBreaks count="1" manualBreakCount="1">
    <brk id="19"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pane xSplit="4" ySplit="6" topLeftCell="E7" activePane="bottomRight" state="frozen"/>
      <selection activeCell="C23" sqref="C23"/>
      <selection pane="topRight" activeCell="C23" sqref="C23"/>
      <selection pane="bottomLeft" activeCell="C23" sqref="C23"/>
      <selection pane="bottomRight" activeCell="E7" sqref="E7"/>
    </sheetView>
  </sheetViews>
  <sheetFormatPr baseColWidth="10" defaultRowHeight="12.75"/>
  <cols>
    <col min="1" max="1" width="20.7109375" style="103" customWidth="1"/>
    <col min="2" max="2" width="3.7109375" style="103" customWidth="1"/>
    <col min="3" max="3" width="30.7109375" style="103" customWidth="1"/>
    <col min="4" max="4" width="12.7109375" style="103" customWidth="1"/>
    <col min="5" max="7" width="30.7109375" style="103" customWidth="1"/>
    <col min="8" max="8" width="15.7109375" style="103" customWidth="1"/>
    <col min="9" max="9" width="20.7109375" style="103" customWidth="1"/>
    <col min="10" max="16384" width="11.42578125" style="103"/>
  </cols>
  <sheetData>
    <row r="1" spans="1:9" ht="24" customHeight="1">
      <c r="A1" s="263"/>
      <c r="B1" s="265" t="s">
        <v>111</v>
      </c>
      <c r="C1" s="266"/>
      <c r="D1" s="266"/>
      <c r="E1" s="266"/>
      <c r="F1" s="266"/>
      <c r="G1" s="266"/>
      <c r="H1" s="267"/>
      <c r="I1" s="159" t="s">
        <v>281</v>
      </c>
    </row>
    <row r="2" spans="1:9" ht="24" customHeight="1">
      <c r="A2" s="264"/>
      <c r="B2" s="268" t="s">
        <v>427</v>
      </c>
      <c r="C2" s="269"/>
      <c r="D2" s="269"/>
      <c r="E2" s="269"/>
      <c r="F2" s="269"/>
      <c r="G2" s="269"/>
      <c r="H2" s="270"/>
      <c r="I2" s="162" t="s">
        <v>112</v>
      </c>
    </row>
    <row r="3" spans="1:9" ht="24" customHeight="1">
      <c r="A3" s="264"/>
      <c r="B3" s="271"/>
      <c r="C3" s="272"/>
      <c r="D3" s="272"/>
      <c r="E3" s="272"/>
      <c r="F3" s="272"/>
      <c r="G3" s="272"/>
      <c r="H3" s="273"/>
      <c r="I3" s="163" t="s">
        <v>421</v>
      </c>
    </row>
    <row r="4" spans="1:9" ht="12.75" customHeight="1"/>
    <row r="5" spans="1:9">
      <c r="A5" s="261" t="s">
        <v>282</v>
      </c>
      <c r="B5" s="261" t="s">
        <v>109</v>
      </c>
      <c r="C5" s="261" t="s">
        <v>194</v>
      </c>
      <c r="D5" s="140" t="s">
        <v>283</v>
      </c>
      <c r="E5" s="139" t="s">
        <v>455</v>
      </c>
      <c r="F5" s="139" t="s">
        <v>456</v>
      </c>
      <c r="G5" s="139" t="s">
        <v>457</v>
      </c>
      <c r="H5" s="261" t="s">
        <v>10</v>
      </c>
      <c r="I5" s="261" t="s">
        <v>284</v>
      </c>
    </row>
    <row r="6" spans="1:9">
      <c r="A6" s="261"/>
      <c r="B6" s="261"/>
      <c r="C6" s="261"/>
      <c r="D6" s="141" t="s">
        <v>285</v>
      </c>
      <c r="E6" s="147">
        <v>42490</v>
      </c>
      <c r="F6" s="147">
        <v>42613</v>
      </c>
      <c r="G6" s="147">
        <v>42735</v>
      </c>
      <c r="H6" s="274"/>
      <c r="I6" s="261"/>
    </row>
    <row r="7" spans="1:9" ht="78.75">
      <c r="A7" s="262" t="s">
        <v>66</v>
      </c>
      <c r="B7" s="108">
        <f>Plan!B23</f>
        <v>1</v>
      </c>
      <c r="C7" s="107" t="str">
        <f>Plan!C23</f>
        <v>Revisar, Ajustar y Sensibilizar a todos los Servidores Publicos sobre el mapa de Riesgos de Corrupción, la Politica Anticorrupción y su Mitigación.</v>
      </c>
      <c r="D7" s="119">
        <v>42401</v>
      </c>
      <c r="E7" s="55" t="s">
        <v>467</v>
      </c>
      <c r="F7" s="188"/>
      <c r="G7" s="104"/>
      <c r="H7" s="176" t="str">
        <f>Plan!D23</f>
        <v>Oficina Asesora de Planeación</v>
      </c>
      <c r="I7" s="191" t="s">
        <v>517</v>
      </c>
    </row>
    <row r="8" spans="1:9" ht="78.75">
      <c r="A8" s="262"/>
      <c r="B8" s="108">
        <f>Plan!B24</f>
        <v>2</v>
      </c>
      <c r="C8" s="107" t="str">
        <f>Plan!C24</f>
        <v>Implementar estrategias de divulgacion para el Mapa de Riesgos al interior de la Corporación.</v>
      </c>
      <c r="D8" s="119">
        <v>42401</v>
      </c>
      <c r="E8" s="104" t="s">
        <v>514</v>
      </c>
      <c r="F8" s="104" t="s">
        <v>497</v>
      </c>
      <c r="G8" s="104"/>
      <c r="H8" s="176" t="str">
        <f>Plan!D24</f>
        <v>Oficina Asesora de Comunicaciones</v>
      </c>
      <c r="I8" s="191" t="s">
        <v>517</v>
      </c>
    </row>
    <row r="9" spans="1:9" ht="360">
      <c r="A9" s="262"/>
      <c r="B9" s="108">
        <f>Plan!B25</f>
        <v>3</v>
      </c>
      <c r="C9" s="107" t="str">
        <f>Plan!C25</f>
        <v>Actualización Mensual del Normograma de la Corporación.</v>
      </c>
      <c r="D9" s="119">
        <v>42401</v>
      </c>
      <c r="E9" s="151" t="s">
        <v>514</v>
      </c>
      <c r="F9" s="104" t="s">
        <v>515</v>
      </c>
      <c r="G9" s="104"/>
      <c r="H9" s="176" t="str">
        <f>Plan!D25</f>
        <v>Dirección Jurídica</v>
      </c>
      <c r="I9" s="191" t="s">
        <v>517</v>
      </c>
    </row>
    <row r="10" spans="1:9" ht="78.75">
      <c r="A10" s="260" t="s">
        <v>310</v>
      </c>
      <c r="B10" s="108">
        <f>Plan!B26</f>
        <v>4</v>
      </c>
      <c r="C10" s="107" t="str">
        <f>Plan!C26</f>
        <v>Publicar el plan de adquisición de bienes y servicios</v>
      </c>
      <c r="D10" s="119">
        <v>42401</v>
      </c>
      <c r="E10" s="192" t="s">
        <v>532</v>
      </c>
      <c r="F10" s="192" t="s">
        <v>493</v>
      </c>
      <c r="G10" s="104"/>
      <c r="H10" s="176" t="str">
        <f>Plan!D26</f>
        <v>Dirección Financiera</v>
      </c>
      <c r="I10" s="191" t="s">
        <v>517</v>
      </c>
    </row>
    <row r="11" spans="1:9" ht="78.75">
      <c r="A11" s="260"/>
      <c r="B11" s="108">
        <f>Plan!B27</f>
        <v>5</v>
      </c>
      <c r="C11" s="107" t="str">
        <f>Plan!C27</f>
        <v>Publicación los contratos de prestación de servicios (OPS).</v>
      </c>
      <c r="D11" s="119">
        <v>42401</v>
      </c>
      <c r="E11" s="192" t="s">
        <v>493</v>
      </c>
      <c r="F11" s="192" t="s">
        <v>532</v>
      </c>
      <c r="G11" s="104"/>
      <c r="H11" s="176" t="str">
        <f>Plan!D27</f>
        <v>Dirección Financiera</v>
      </c>
      <c r="I11" s="191" t="s">
        <v>517</v>
      </c>
    </row>
    <row r="12" spans="1:9" ht="135">
      <c r="A12" s="258" t="s">
        <v>73</v>
      </c>
      <c r="B12" s="108">
        <f>Plan!B28</f>
        <v>6</v>
      </c>
      <c r="C12" s="107" t="str">
        <f>Plan!C28</f>
        <v>Realizar actividades de publicación de información periódicamente en medios (Pagina Web, Intranet, y Redes Sociales, etc.).</v>
      </c>
      <c r="D12" s="119">
        <v>42401</v>
      </c>
      <c r="E12" s="152" t="s">
        <v>498</v>
      </c>
      <c r="F12" s="157"/>
      <c r="G12" s="104"/>
      <c r="H12" s="176" t="str">
        <f>Plan!D28</f>
        <v>Oficina Asesora de Comunicaciones</v>
      </c>
      <c r="I12" s="191" t="s">
        <v>517</v>
      </c>
    </row>
    <row r="13" spans="1:9" ht="33.75">
      <c r="A13" s="258"/>
      <c r="B13" s="108">
        <f>Plan!B29</f>
        <v>7</v>
      </c>
      <c r="C13" s="107" t="str">
        <f>Plan!C29</f>
        <v>Elaborar boletines informativos sobre la Rendición de Cuentas.</v>
      </c>
      <c r="D13" s="119">
        <v>42401</v>
      </c>
      <c r="E13" s="152" t="s">
        <v>499</v>
      </c>
      <c r="F13" s="157"/>
      <c r="G13" s="104"/>
      <c r="H13" s="176" t="str">
        <f>Plan!D29</f>
        <v>Oficina Asesora de Comunicaciones</v>
      </c>
      <c r="I13" s="191" t="s">
        <v>517</v>
      </c>
    </row>
    <row r="14" spans="1:9" ht="90">
      <c r="A14" s="258"/>
      <c r="B14" s="108">
        <f>Plan!B30</f>
        <v>8</v>
      </c>
      <c r="C14" s="107" t="str">
        <f>Plan!C30</f>
        <v>Propiciar espacios de diálogo con la ciudadanía, sobre la gestión de la Corporación.</v>
      </c>
      <c r="D14" s="119">
        <v>42401</v>
      </c>
      <c r="E14" s="152" t="s">
        <v>500</v>
      </c>
      <c r="F14" s="157"/>
      <c r="G14" s="104"/>
      <c r="H14" s="176" t="str">
        <f>Plan!D30</f>
        <v>Oficina Asesora de Comunicaciones</v>
      </c>
      <c r="I14" s="191" t="s">
        <v>517</v>
      </c>
    </row>
    <row r="15" spans="1:9" ht="101.25">
      <c r="A15" s="258"/>
      <c r="B15" s="108">
        <f>Plan!B31</f>
        <v>9</v>
      </c>
      <c r="C15" s="107" t="str">
        <f>Plan!C31</f>
        <v>Rediseñar las formas de presentación a la ciudadanía y/o  publicación del informe de gestión para la Rendición de cuentas semestral.</v>
      </c>
      <c r="D15" s="119">
        <v>42401</v>
      </c>
      <c r="E15" s="152" t="s">
        <v>516</v>
      </c>
      <c r="F15" s="157"/>
      <c r="G15" s="104"/>
      <c r="H15" s="176" t="str">
        <f>Plan!D31</f>
        <v>Secretaria General y Comisiones Permanentes</v>
      </c>
      <c r="I15" s="156"/>
    </row>
    <row r="16" spans="1:9" ht="45" customHeight="1">
      <c r="A16" s="255" t="s">
        <v>67</v>
      </c>
      <c r="B16" s="108">
        <f>Plan!B32</f>
        <v>10</v>
      </c>
      <c r="C16" s="107" t="str">
        <f>Plan!C32</f>
        <v>Actualización de los protocolos de Atención al Ciudadano</v>
      </c>
      <c r="D16" s="119">
        <v>42401</v>
      </c>
      <c r="E16" s="152" t="s">
        <v>514</v>
      </c>
      <c r="F16" s="105"/>
      <c r="G16" s="104"/>
      <c r="H16" s="176" t="str">
        <f>Plan!D32</f>
        <v>Dirección Jurídica</v>
      </c>
      <c r="I16" s="155"/>
    </row>
    <row r="17" spans="1:9" ht="202.5">
      <c r="A17" s="256"/>
      <c r="B17" s="108">
        <f>Plan!B33</f>
        <v>11</v>
      </c>
      <c r="C17" s="107" t="str">
        <f>Plan!C33</f>
        <v>Ajuste de los espacios físicos para la atención prioritaria a personas en situación de discapacidad, niños (as), mujeres gestantes y adultos mayores.</v>
      </c>
      <c r="D17" s="119">
        <v>42401</v>
      </c>
      <c r="E17" s="152" t="s">
        <v>514</v>
      </c>
      <c r="F17" s="152" t="s">
        <v>504</v>
      </c>
      <c r="G17" s="104"/>
      <c r="H17" s="176" t="str">
        <f>Plan!D33</f>
        <v>Dirección Administrativa</v>
      </c>
      <c r="I17" s="191" t="s">
        <v>517</v>
      </c>
    </row>
    <row r="18" spans="1:9" ht="45" customHeight="1">
      <c r="A18" s="256"/>
      <c r="B18" s="108">
        <f>Plan!B34</f>
        <v>12</v>
      </c>
      <c r="C18" s="107" t="str">
        <f>Plan!C34</f>
        <v>Publicar en un lugar visible en las instalaciones la información actualizada sobre Derechos de los usuarios y los medios para garantizarlos.</v>
      </c>
      <c r="D18" s="119">
        <v>42401</v>
      </c>
      <c r="E18" s="152" t="s">
        <v>501</v>
      </c>
      <c r="F18" s="105"/>
      <c r="G18" s="104"/>
      <c r="H18" s="176" t="str">
        <f>Plan!D34</f>
        <v>Dirección Jurídica y
Oficina Asesora de Comunicaciones</v>
      </c>
      <c r="I18" s="191" t="s">
        <v>517</v>
      </c>
    </row>
    <row r="19" spans="1:9" ht="90">
      <c r="A19" s="256"/>
      <c r="B19" s="108">
        <f>Plan!B35</f>
        <v>13</v>
      </c>
      <c r="C19" s="107" t="str">
        <f>Plan!C35</f>
        <v>Medir la percepción de la ciudadania en relación con el desempeño de la Corporación a traves de la aplicación de una encuesta por medio de la pagina Web.</v>
      </c>
      <c r="D19" s="119">
        <v>42401</v>
      </c>
      <c r="E19" s="152" t="s">
        <v>502</v>
      </c>
      <c r="F19" s="105"/>
      <c r="G19" s="104"/>
      <c r="H19" s="176" t="str">
        <f>Plan!D35</f>
        <v>Oficina Asesora de Comunicaciones
Dirección Juridica
Dirección Administrativa
Secretaria General y Comisiones Permanentes</v>
      </c>
      <c r="I19" s="191" t="s">
        <v>517</v>
      </c>
    </row>
    <row r="20" spans="1:9" ht="78.75">
      <c r="A20" s="257" t="s">
        <v>68</v>
      </c>
      <c r="B20" s="108">
        <f>Plan!B36</f>
        <v>14</v>
      </c>
      <c r="C20" s="107" t="str">
        <f>Plan!C36</f>
        <v>Implementar la Ley 1712 de 2014, de Transparencia y de derecho de acceso a la información pública nacional y el Decreto 103 de 2015.</v>
      </c>
      <c r="D20" s="119">
        <v>42401</v>
      </c>
      <c r="E20" s="153" t="s">
        <v>503</v>
      </c>
      <c r="F20" s="158"/>
      <c r="G20" s="105"/>
      <c r="H20" s="176" t="str">
        <f>Plan!D36</f>
        <v>Oficina Asesora de Comunicaciones
Dirección Administrativa
Sistemas y Seguridad de la Información</v>
      </c>
      <c r="I20" s="191" t="s">
        <v>517</v>
      </c>
    </row>
    <row r="21" spans="1:9" ht="135">
      <c r="A21" s="257"/>
      <c r="B21" s="108">
        <v>15</v>
      </c>
      <c r="C21" s="107" t="s">
        <v>432</v>
      </c>
      <c r="D21" s="119">
        <v>42401</v>
      </c>
      <c r="E21" s="190" t="s">
        <v>581</v>
      </c>
      <c r="F21" s="157"/>
      <c r="G21" s="104" t="s">
        <v>582</v>
      </c>
      <c r="H21" s="176" t="s">
        <v>76</v>
      </c>
      <c r="I21" s="191" t="s">
        <v>517</v>
      </c>
    </row>
    <row r="22" spans="1:9" ht="112.5">
      <c r="A22" s="257"/>
      <c r="B22" s="108">
        <v>16</v>
      </c>
      <c r="C22" s="107" t="s">
        <v>311</v>
      </c>
      <c r="D22" s="119">
        <v>42401</v>
      </c>
      <c r="E22" s="189" t="s">
        <v>583</v>
      </c>
      <c r="F22" s="157"/>
      <c r="G22" s="104" t="s">
        <v>584</v>
      </c>
      <c r="H22" s="176" t="s">
        <v>76</v>
      </c>
      <c r="I22" s="176" t="s">
        <v>425</v>
      </c>
    </row>
    <row r="23" spans="1:9" ht="12.95" customHeight="1">
      <c r="A23" s="249" t="s">
        <v>286</v>
      </c>
      <c r="B23" s="250"/>
      <c r="C23" s="114" t="s">
        <v>287</v>
      </c>
      <c r="D23" s="115"/>
      <c r="E23" s="137" t="s">
        <v>72</v>
      </c>
      <c r="F23" s="138">
        <f>Plan!I39</f>
        <v>0.875</v>
      </c>
      <c r="G23" s="160"/>
      <c r="H23" s="161" t="s">
        <v>307</v>
      </c>
      <c r="I23" s="116"/>
    </row>
    <row r="24" spans="1:9" ht="12.95" customHeight="1">
      <c r="A24" s="251"/>
      <c r="B24" s="252"/>
      <c r="C24" s="114" t="s">
        <v>416</v>
      </c>
      <c r="D24" s="115"/>
      <c r="E24" s="137" t="s">
        <v>394</v>
      </c>
      <c r="F24" s="138">
        <f>Plan!I40</f>
        <v>1</v>
      </c>
      <c r="G24" s="115"/>
      <c r="H24" s="161" t="s">
        <v>117</v>
      </c>
      <c r="I24" s="116"/>
    </row>
    <row r="25" spans="1:9" ht="12.95" customHeight="1">
      <c r="A25" s="253"/>
      <c r="B25" s="254"/>
      <c r="C25" s="117" t="s">
        <v>288</v>
      </c>
      <c r="D25" s="115"/>
      <c r="E25" s="115"/>
      <c r="F25" s="115"/>
      <c r="G25" s="115"/>
      <c r="H25" s="161" t="s">
        <v>74</v>
      </c>
      <c r="I25" s="116"/>
    </row>
    <row r="26" spans="1:9" ht="6" customHeight="1">
      <c r="A26" s="178"/>
      <c r="B26" s="178"/>
      <c r="C26" s="178"/>
      <c r="D26" s="178"/>
      <c r="E26" s="178"/>
      <c r="F26" s="178"/>
      <c r="G26" s="178"/>
      <c r="H26" s="178"/>
      <c r="I26" s="178"/>
    </row>
    <row r="27" spans="1:9" ht="12.95" customHeight="1">
      <c r="A27" s="259" t="s">
        <v>395</v>
      </c>
      <c r="B27" s="250"/>
      <c r="C27" s="114" t="s">
        <v>289</v>
      </c>
      <c r="D27" s="115"/>
      <c r="E27" s="177"/>
      <c r="F27" s="115"/>
      <c r="G27" s="115"/>
      <c r="H27" s="115"/>
      <c r="I27" s="116"/>
    </row>
    <row r="28" spans="1:9" ht="12.95" customHeight="1">
      <c r="A28" s="251"/>
      <c r="B28" s="252"/>
      <c r="C28" s="114" t="s">
        <v>309</v>
      </c>
      <c r="D28" s="115"/>
      <c r="E28" s="115"/>
      <c r="F28" s="115"/>
      <c r="G28" s="115"/>
      <c r="H28" s="115"/>
      <c r="I28" s="116"/>
    </row>
    <row r="29" spans="1:9" ht="12.95" customHeight="1">
      <c r="A29" s="253"/>
      <c r="B29" s="254"/>
      <c r="C29" s="117" t="s">
        <v>288</v>
      </c>
      <c r="D29" s="115"/>
      <c r="E29" s="115"/>
      <c r="F29" s="115"/>
      <c r="G29" s="115"/>
      <c r="H29" s="115"/>
      <c r="I29" s="116"/>
    </row>
    <row r="30" spans="1:9">
      <c r="A30" s="106"/>
      <c r="B30" s="106"/>
      <c r="C30" s="106"/>
      <c r="D30" s="106"/>
      <c r="E30" s="106"/>
      <c r="F30" s="106"/>
      <c r="G30" s="106"/>
      <c r="H30" s="106"/>
      <c r="I30" s="106"/>
    </row>
    <row r="31" spans="1:9">
      <c r="C31" s="118"/>
      <c r="H31" s="118"/>
    </row>
    <row r="32" spans="1:9">
      <c r="C32" s="118"/>
      <c r="H32" s="118"/>
    </row>
    <row r="33" spans="3:8">
      <c r="C33" s="118"/>
      <c r="H33" s="118"/>
    </row>
  </sheetData>
  <mergeCells count="15">
    <mergeCell ref="A10:A11"/>
    <mergeCell ref="I5:I6"/>
    <mergeCell ref="A7:A9"/>
    <mergeCell ref="A1:A3"/>
    <mergeCell ref="B1:H1"/>
    <mergeCell ref="B2:H3"/>
    <mergeCell ref="A5:A6"/>
    <mergeCell ref="B5:B6"/>
    <mergeCell ref="C5:C6"/>
    <mergeCell ref="H5:H6"/>
    <mergeCell ref="A23:B25"/>
    <mergeCell ref="A16:A19"/>
    <mergeCell ref="A20:A22"/>
    <mergeCell ref="A12:A15"/>
    <mergeCell ref="A27:B29"/>
  </mergeCells>
  <printOptions horizontalCentered="1" verticalCentered="1"/>
  <pageMargins left="0.19685039370078741" right="0.19685039370078741" top="0.19685039370078741" bottom="0.19685039370078741" header="0" footer="0"/>
  <pageSetup scale="95" fitToHeight="5" orientation="landscape" r:id="rId1"/>
  <headerFooter>
    <oddFooter>&amp;L&amp;G&amp;C&amp;8“EL CONCEJO, COMPROMISO Y TRANSPARENCIA POR BOGOTÁ"&amp;R&amp;G</oddFooter>
  </headerFooter>
  <rowBreaks count="2" manualBreakCount="2">
    <brk id="8" max="16383" man="1"/>
    <brk id="29"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8"/>
  <sheetViews>
    <sheetView zoomScaleNormal="100" zoomScaleSheetLayoutView="75" workbookViewId="0">
      <pane xSplit="4" ySplit="8" topLeftCell="E9" activePane="bottomRight" state="frozen"/>
      <selection activeCell="C23" sqref="C23"/>
      <selection pane="topRight" activeCell="C23" sqref="C23"/>
      <selection pane="bottomLeft" activeCell="C23" sqref="C23"/>
      <selection pane="bottomRight" activeCell="E9" sqref="E9"/>
    </sheetView>
  </sheetViews>
  <sheetFormatPr baseColWidth="10" defaultRowHeight="11.25"/>
  <cols>
    <col min="1" max="1" width="15.7109375" style="17" customWidth="1"/>
    <col min="2" max="2" width="20" style="17" customWidth="1"/>
    <col min="3" max="3" width="25.7109375" style="17" customWidth="1"/>
    <col min="4" max="4" width="5" style="17" customWidth="1"/>
    <col min="5" max="5" width="25.7109375" style="17" customWidth="1"/>
    <col min="6" max="6" width="20.7109375" style="17" customWidth="1"/>
    <col min="7" max="7" width="25.7109375" style="17" customWidth="1"/>
    <col min="8" max="8" width="20.7109375" style="69" customWidth="1"/>
    <col min="9" max="10" width="20.7109375" style="17" customWidth="1"/>
    <col min="11" max="11" width="11.7109375" style="17" bestFit="1" customWidth="1"/>
    <col min="12" max="14" width="30.7109375" style="17" customWidth="1"/>
    <col min="15" max="16384" width="11.42578125" style="17"/>
  </cols>
  <sheetData>
    <row r="1" spans="1:14" ht="24" customHeight="1">
      <c r="A1" s="292"/>
      <c r="B1" s="293"/>
      <c r="C1" s="283" t="s">
        <v>111</v>
      </c>
      <c r="D1" s="284"/>
      <c r="E1" s="284"/>
      <c r="F1" s="284"/>
      <c r="G1" s="284"/>
      <c r="H1" s="284"/>
      <c r="I1" s="285"/>
      <c r="J1" s="277" t="s">
        <v>113</v>
      </c>
      <c r="K1" s="278"/>
    </row>
    <row r="2" spans="1:14" ht="24" customHeight="1">
      <c r="A2" s="294"/>
      <c r="B2" s="295"/>
      <c r="C2" s="286" t="s">
        <v>423</v>
      </c>
      <c r="D2" s="287"/>
      <c r="E2" s="287"/>
      <c r="F2" s="287"/>
      <c r="G2" s="287"/>
      <c r="H2" s="287"/>
      <c r="I2" s="288"/>
      <c r="J2" s="279" t="s">
        <v>417</v>
      </c>
      <c r="K2" s="278"/>
    </row>
    <row r="3" spans="1:14" ht="24" customHeight="1">
      <c r="A3" s="296"/>
      <c r="B3" s="297"/>
      <c r="C3" s="289"/>
      <c r="D3" s="290"/>
      <c r="E3" s="290"/>
      <c r="F3" s="290"/>
      <c r="G3" s="290"/>
      <c r="H3" s="290"/>
      <c r="I3" s="291"/>
      <c r="J3" s="279" t="s">
        <v>418</v>
      </c>
      <c r="K3" s="278"/>
    </row>
    <row r="4" spans="1:14" ht="12.75" customHeight="1"/>
    <row r="5" spans="1:14" ht="23.1" customHeight="1">
      <c r="A5" s="280" t="s">
        <v>317</v>
      </c>
      <c r="B5" s="281"/>
      <c r="C5" s="281"/>
      <c r="D5" s="281"/>
      <c r="E5" s="281"/>
      <c r="F5" s="281"/>
      <c r="G5" s="281"/>
      <c r="H5" s="281"/>
      <c r="I5" s="281"/>
      <c r="J5" s="281"/>
      <c r="K5" s="282"/>
    </row>
    <row r="6" spans="1:14">
      <c r="A6" s="275" t="s">
        <v>0</v>
      </c>
      <c r="B6" s="275"/>
      <c r="C6" s="275"/>
      <c r="D6" s="275"/>
      <c r="E6" s="275"/>
      <c r="F6" s="48" t="s">
        <v>1</v>
      </c>
      <c r="G6" s="275" t="s">
        <v>2</v>
      </c>
      <c r="H6" s="275"/>
      <c r="I6" s="275" t="s">
        <v>7</v>
      </c>
      <c r="J6" s="275"/>
      <c r="K6" s="275"/>
      <c r="M6" s="179" t="s">
        <v>459</v>
      </c>
    </row>
    <row r="7" spans="1:14" ht="11.25" customHeight="1">
      <c r="A7" s="316" t="s">
        <v>25</v>
      </c>
      <c r="B7" s="316" t="s">
        <v>351</v>
      </c>
      <c r="C7" s="276" t="s">
        <v>4</v>
      </c>
      <c r="D7" s="275" t="s">
        <v>5</v>
      </c>
      <c r="E7" s="275"/>
      <c r="F7" s="318" t="s">
        <v>59</v>
      </c>
      <c r="G7" s="48" t="s">
        <v>3</v>
      </c>
      <c r="H7" s="318" t="s">
        <v>23</v>
      </c>
      <c r="I7" s="276" t="s">
        <v>9</v>
      </c>
      <c r="J7" s="276" t="s">
        <v>10</v>
      </c>
      <c r="K7" s="276" t="s">
        <v>8</v>
      </c>
      <c r="L7" s="139" t="s">
        <v>455</v>
      </c>
      <c r="M7" s="139" t="s">
        <v>456</v>
      </c>
      <c r="N7" s="139" t="s">
        <v>457</v>
      </c>
    </row>
    <row r="8" spans="1:14" ht="11.25" customHeight="1">
      <c r="A8" s="317"/>
      <c r="B8" s="317"/>
      <c r="C8" s="276"/>
      <c r="D8" s="48" t="s">
        <v>6</v>
      </c>
      <c r="E8" s="49" t="s">
        <v>21</v>
      </c>
      <c r="F8" s="319"/>
      <c r="G8" s="50" t="s">
        <v>22</v>
      </c>
      <c r="H8" s="275"/>
      <c r="I8" s="276"/>
      <c r="J8" s="276"/>
      <c r="K8" s="276"/>
      <c r="L8" s="147">
        <v>42490</v>
      </c>
      <c r="M8" s="147">
        <v>42613</v>
      </c>
      <c r="N8" s="147">
        <v>42735</v>
      </c>
    </row>
    <row r="9" spans="1:14" ht="101.25">
      <c r="A9" s="298" t="s">
        <v>475</v>
      </c>
      <c r="B9" s="298" t="s">
        <v>396</v>
      </c>
      <c r="C9" s="60" t="s">
        <v>197</v>
      </c>
      <c r="D9" s="64">
        <v>1</v>
      </c>
      <c r="E9" s="72" t="s">
        <v>126</v>
      </c>
      <c r="F9" s="87" t="s">
        <v>127</v>
      </c>
      <c r="G9" s="57" t="s">
        <v>198</v>
      </c>
      <c r="H9" s="70" t="s">
        <v>128</v>
      </c>
      <c r="I9" s="95" t="s">
        <v>272</v>
      </c>
      <c r="J9" s="96" t="s">
        <v>234</v>
      </c>
      <c r="K9" s="97">
        <v>1</v>
      </c>
      <c r="L9" s="56" t="s">
        <v>491</v>
      </c>
      <c r="M9" s="55"/>
      <c r="N9" s="55"/>
    </row>
    <row r="10" spans="1:14" ht="67.5">
      <c r="A10" s="299"/>
      <c r="B10" s="300"/>
      <c r="C10" s="57" t="s">
        <v>228</v>
      </c>
      <c r="D10" s="64">
        <f>D9+1</f>
        <v>2</v>
      </c>
      <c r="E10" s="72" t="s">
        <v>129</v>
      </c>
      <c r="F10" s="87" t="s">
        <v>127</v>
      </c>
      <c r="G10" s="57" t="s">
        <v>130</v>
      </c>
      <c r="H10" s="70" t="s">
        <v>128</v>
      </c>
      <c r="I10" s="65" t="s">
        <v>235</v>
      </c>
      <c r="J10" s="58" t="s">
        <v>236</v>
      </c>
      <c r="K10" s="82">
        <v>1</v>
      </c>
      <c r="L10" s="55" t="s">
        <v>492</v>
      </c>
      <c r="M10" s="55"/>
      <c r="N10" s="55"/>
    </row>
    <row r="11" spans="1:14" ht="56.25">
      <c r="A11" s="299"/>
      <c r="B11" s="300"/>
      <c r="C11" s="71" t="s">
        <v>199</v>
      </c>
      <c r="D11" s="64">
        <f t="shared" ref="D11:D63" si="0">D10+1</f>
        <v>3</v>
      </c>
      <c r="E11" s="72" t="s">
        <v>200</v>
      </c>
      <c r="F11" s="87" t="s">
        <v>127</v>
      </c>
      <c r="G11" s="57" t="s">
        <v>201</v>
      </c>
      <c r="H11" s="70" t="s">
        <v>128</v>
      </c>
      <c r="I11" s="65" t="s">
        <v>411</v>
      </c>
      <c r="J11" s="94" t="s">
        <v>236</v>
      </c>
      <c r="K11" s="97">
        <v>1</v>
      </c>
      <c r="L11" s="55"/>
      <c r="M11" s="55"/>
      <c r="N11" s="55"/>
    </row>
    <row r="12" spans="1:14" ht="78.75">
      <c r="A12" s="299"/>
      <c r="B12" s="300"/>
      <c r="C12" s="130" t="s">
        <v>312</v>
      </c>
      <c r="D12" s="64">
        <f t="shared" si="0"/>
        <v>4</v>
      </c>
      <c r="E12" s="130" t="s">
        <v>313</v>
      </c>
      <c r="F12" s="129" t="s">
        <v>127</v>
      </c>
      <c r="G12" s="57" t="s">
        <v>341</v>
      </c>
      <c r="H12" s="70" t="s">
        <v>128</v>
      </c>
      <c r="I12" s="65" t="s">
        <v>342</v>
      </c>
      <c r="J12" s="128" t="s">
        <v>236</v>
      </c>
      <c r="K12" s="97">
        <v>1</v>
      </c>
      <c r="L12" s="55" t="s">
        <v>460</v>
      </c>
      <c r="M12" s="55"/>
      <c r="N12" s="55"/>
    </row>
    <row r="13" spans="1:14" ht="101.25">
      <c r="A13" s="299"/>
      <c r="B13" s="300"/>
      <c r="C13" s="71" t="s">
        <v>202</v>
      </c>
      <c r="D13" s="64">
        <f t="shared" si="0"/>
        <v>5</v>
      </c>
      <c r="E13" s="72" t="s">
        <v>203</v>
      </c>
      <c r="F13" s="87" t="s">
        <v>127</v>
      </c>
      <c r="G13" s="57" t="s">
        <v>335</v>
      </c>
      <c r="H13" s="70" t="s">
        <v>128</v>
      </c>
      <c r="I13" s="56" t="s">
        <v>237</v>
      </c>
      <c r="J13" s="96" t="s">
        <v>234</v>
      </c>
      <c r="K13" s="97">
        <v>1</v>
      </c>
      <c r="L13" s="56" t="s">
        <v>473</v>
      </c>
      <c r="M13" s="55"/>
      <c r="N13" s="55"/>
    </row>
    <row r="14" spans="1:14" ht="85.5" customHeight="1">
      <c r="A14" s="181" t="s">
        <v>476</v>
      </c>
      <c r="B14" s="135" t="s">
        <v>125</v>
      </c>
      <c r="C14" s="92" t="s">
        <v>204</v>
      </c>
      <c r="D14" s="64">
        <f t="shared" si="0"/>
        <v>6</v>
      </c>
      <c r="E14" s="65" t="s">
        <v>131</v>
      </c>
      <c r="F14" s="59" t="s">
        <v>127</v>
      </c>
      <c r="G14" s="59" t="s">
        <v>132</v>
      </c>
      <c r="H14" s="59" t="s">
        <v>128</v>
      </c>
      <c r="I14" s="56" t="s">
        <v>238</v>
      </c>
      <c r="J14" s="59" t="s">
        <v>239</v>
      </c>
      <c r="K14" s="97">
        <v>1</v>
      </c>
      <c r="L14" s="55"/>
      <c r="M14" s="55"/>
      <c r="N14" s="55"/>
    </row>
    <row r="15" spans="1:14" ht="45">
      <c r="A15" s="305" t="s">
        <v>477</v>
      </c>
      <c r="B15" s="323" t="s">
        <v>74</v>
      </c>
      <c r="C15" s="180" t="s">
        <v>314</v>
      </c>
      <c r="D15" s="64">
        <f t="shared" si="0"/>
        <v>7</v>
      </c>
      <c r="E15" s="73" t="s">
        <v>315</v>
      </c>
      <c r="F15" s="87" t="s">
        <v>127</v>
      </c>
      <c r="G15" s="57" t="s">
        <v>133</v>
      </c>
      <c r="H15" s="70" t="s">
        <v>128</v>
      </c>
      <c r="I15" s="56" t="s">
        <v>240</v>
      </c>
      <c r="J15" s="59" t="s">
        <v>241</v>
      </c>
      <c r="K15" s="97">
        <v>1</v>
      </c>
      <c r="L15" s="194" t="s">
        <v>543</v>
      </c>
      <c r="M15" s="55"/>
      <c r="N15" s="55"/>
    </row>
    <row r="16" spans="1:14" ht="33.75">
      <c r="A16" s="306"/>
      <c r="B16" s="324"/>
      <c r="C16" s="57" t="s">
        <v>205</v>
      </c>
      <c r="D16" s="64">
        <f t="shared" si="0"/>
        <v>8</v>
      </c>
      <c r="E16" s="73" t="s">
        <v>134</v>
      </c>
      <c r="F16" s="87" t="s">
        <v>127</v>
      </c>
      <c r="G16" s="57" t="s">
        <v>220</v>
      </c>
      <c r="H16" s="70" t="s">
        <v>128</v>
      </c>
      <c r="I16" s="57" t="s">
        <v>242</v>
      </c>
      <c r="J16" s="94" t="s">
        <v>243</v>
      </c>
      <c r="K16" s="97">
        <v>1</v>
      </c>
      <c r="L16" s="194" t="s">
        <v>544</v>
      </c>
      <c r="M16" s="55"/>
      <c r="N16" s="55"/>
    </row>
    <row r="17" spans="1:14" ht="112.5">
      <c r="A17" s="327" t="s">
        <v>479</v>
      </c>
      <c r="B17" s="303" t="s">
        <v>206</v>
      </c>
      <c r="C17" s="71" t="s">
        <v>352</v>
      </c>
      <c r="D17" s="64">
        <f t="shared" si="0"/>
        <v>9</v>
      </c>
      <c r="E17" s="73" t="s">
        <v>353</v>
      </c>
      <c r="F17" s="91" t="s">
        <v>127</v>
      </c>
      <c r="G17" s="71" t="s">
        <v>354</v>
      </c>
      <c r="H17" s="70" t="s">
        <v>128</v>
      </c>
      <c r="I17" s="101" t="s">
        <v>355</v>
      </c>
      <c r="J17" s="102" t="s">
        <v>356</v>
      </c>
      <c r="K17" s="97">
        <v>1</v>
      </c>
      <c r="L17" s="55"/>
      <c r="M17" s="55"/>
      <c r="N17" s="55"/>
    </row>
    <row r="18" spans="1:14" ht="157.5">
      <c r="A18" s="328"/>
      <c r="B18" s="299"/>
      <c r="C18" s="68" t="s">
        <v>357</v>
      </c>
      <c r="D18" s="64">
        <f t="shared" si="0"/>
        <v>10</v>
      </c>
      <c r="E18" s="68" t="s">
        <v>358</v>
      </c>
      <c r="F18" s="87" t="s">
        <v>127</v>
      </c>
      <c r="G18" s="68" t="s">
        <v>359</v>
      </c>
      <c r="H18" s="70" t="s">
        <v>128</v>
      </c>
      <c r="I18" s="56" t="s">
        <v>360</v>
      </c>
      <c r="J18" s="75" t="s">
        <v>356</v>
      </c>
      <c r="K18" s="97">
        <v>1</v>
      </c>
      <c r="L18" s="55"/>
      <c r="M18" s="55"/>
      <c r="N18" s="55"/>
    </row>
    <row r="19" spans="1:14" ht="56.25">
      <c r="A19" s="328"/>
      <c r="B19" s="299"/>
      <c r="C19" s="68" t="s">
        <v>361</v>
      </c>
      <c r="D19" s="64">
        <f t="shared" si="0"/>
        <v>11</v>
      </c>
      <c r="E19" s="68" t="s">
        <v>362</v>
      </c>
      <c r="F19" s="87" t="s">
        <v>127</v>
      </c>
      <c r="G19" s="68" t="s">
        <v>363</v>
      </c>
      <c r="H19" s="70" t="s">
        <v>128</v>
      </c>
      <c r="I19" s="57" t="s">
        <v>364</v>
      </c>
      <c r="J19" s="75" t="s">
        <v>356</v>
      </c>
      <c r="K19" s="97">
        <v>1</v>
      </c>
      <c r="L19" s="55"/>
      <c r="M19" s="55"/>
      <c r="N19" s="55"/>
    </row>
    <row r="20" spans="1:14" ht="90">
      <c r="A20" s="329"/>
      <c r="B20" s="330"/>
      <c r="C20" s="68" t="s">
        <v>365</v>
      </c>
      <c r="D20" s="64">
        <f t="shared" si="0"/>
        <v>12</v>
      </c>
      <c r="E20" s="68" t="s">
        <v>366</v>
      </c>
      <c r="F20" s="87" t="s">
        <v>127</v>
      </c>
      <c r="G20" s="68" t="s">
        <v>367</v>
      </c>
      <c r="H20" s="70" t="s">
        <v>128</v>
      </c>
      <c r="I20" s="57" t="s">
        <v>368</v>
      </c>
      <c r="J20" s="75" t="s">
        <v>356</v>
      </c>
      <c r="K20" s="97">
        <v>1</v>
      </c>
      <c r="L20" s="55"/>
      <c r="M20" s="55"/>
      <c r="N20" s="55"/>
    </row>
    <row r="21" spans="1:14" ht="56.25">
      <c r="A21" s="184" t="s">
        <v>478</v>
      </c>
      <c r="B21" s="90" t="s">
        <v>207</v>
      </c>
      <c r="C21" s="76" t="s">
        <v>136</v>
      </c>
      <c r="D21" s="64">
        <f t="shared" si="0"/>
        <v>13</v>
      </c>
      <c r="E21" s="76" t="s">
        <v>137</v>
      </c>
      <c r="F21" s="87" t="s">
        <v>127</v>
      </c>
      <c r="G21" s="79" t="s">
        <v>138</v>
      </c>
      <c r="H21" s="70" t="s">
        <v>128</v>
      </c>
      <c r="I21" s="63" t="s">
        <v>245</v>
      </c>
      <c r="J21" s="75" t="s">
        <v>244</v>
      </c>
      <c r="K21" s="97">
        <v>1</v>
      </c>
      <c r="L21" s="55"/>
      <c r="M21" s="55"/>
      <c r="N21" s="55"/>
    </row>
    <row r="22" spans="1:14" ht="67.5">
      <c r="A22" s="301" t="s">
        <v>480</v>
      </c>
      <c r="B22" s="303" t="s">
        <v>61</v>
      </c>
      <c r="C22" s="55" t="s">
        <v>208</v>
      </c>
      <c r="D22" s="64">
        <f>D21+1</f>
        <v>14</v>
      </c>
      <c r="E22" s="55" t="s">
        <v>139</v>
      </c>
      <c r="F22" s="64" t="s">
        <v>127</v>
      </c>
      <c r="G22" s="77" t="s">
        <v>135</v>
      </c>
      <c r="H22" s="64" t="s">
        <v>128</v>
      </c>
      <c r="I22" s="55" t="s">
        <v>246</v>
      </c>
      <c r="J22" s="79" t="s">
        <v>60</v>
      </c>
      <c r="K22" s="97">
        <v>1</v>
      </c>
      <c r="L22" s="55" t="s">
        <v>463</v>
      </c>
      <c r="M22" s="100" t="s">
        <v>463</v>
      </c>
      <c r="N22" s="55"/>
    </row>
    <row r="23" spans="1:14" ht="90">
      <c r="A23" s="302"/>
      <c r="B23" s="299"/>
      <c r="C23" s="55" t="s">
        <v>140</v>
      </c>
      <c r="D23" s="64">
        <f t="shared" si="0"/>
        <v>15</v>
      </c>
      <c r="E23" s="55" t="s">
        <v>141</v>
      </c>
      <c r="F23" s="64" t="s">
        <v>127</v>
      </c>
      <c r="G23" s="64" t="s">
        <v>142</v>
      </c>
      <c r="H23" s="64" t="s">
        <v>128</v>
      </c>
      <c r="I23" s="55" t="s">
        <v>273</v>
      </c>
      <c r="J23" s="79" t="s">
        <v>247</v>
      </c>
      <c r="K23" s="97">
        <v>1</v>
      </c>
      <c r="L23" s="55" t="s">
        <v>464</v>
      </c>
      <c r="M23" s="55" t="s">
        <v>513</v>
      </c>
      <c r="N23" s="55"/>
    </row>
    <row r="24" spans="1:14" ht="112.5">
      <c r="A24" s="302"/>
      <c r="B24" s="299"/>
      <c r="C24" s="55" t="s">
        <v>319</v>
      </c>
      <c r="D24" s="64">
        <f t="shared" si="0"/>
        <v>16</v>
      </c>
      <c r="E24" s="55" t="s">
        <v>143</v>
      </c>
      <c r="F24" s="64" t="s">
        <v>127</v>
      </c>
      <c r="G24" s="64" t="s">
        <v>142</v>
      </c>
      <c r="H24" s="64" t="s">
        <v>144</v>
      </c>
      <c r="I24" s="55" t="s">
        <v>274</v>
      </c>
      <c r="J24" s="79" t="s">
        <v>60</v>
      </c>
      <c r="K24" s="97">
        <v>1</v>
      </c>
      <c r="L24" s="56" t="s">
        <v>465</v>
      </c>
      <c r="M24" s="55" t="s">
        <v>505</v>
      </c>
      <c r="N24" s="55"/>
    </row>
    <row r="25" spans="1:14" ht="146.25">
      <c r="A25" s="302"/>
      <c r="B25" s="299"/>
      <c r="C25" s="62" t="s">
        <v>183</v>
      </c>
      <c r="D25" s="64">
        <f t="shared" si="0"/>
        <v>17</v>
      </c>
      <c r="E25" s="62" t="s">
        <v>209</v>
      </c>
      <c r="F25" s="64" t="s">
        <v>127</v>
      </c>
      <c r="G25" s="64" t="s">
        <v>135</v>
      </c>
      <c r="H25" s="64" t="s">
        <v>144</v>
      </c>
      <c r="I25" s="62" t="s">
        <v>248</v>
      </c>
      <c r="J25" s="79" t="s">
        <v>247</v>
      </c>
      <c r="K25" s="97">
        <v>1</v>
      </c>
      <c r="L25" s="55" t="s">
        <v>466</v>
      </c>
      <c r="M25" s="55" t="s">
        <v>506</v>
      </c>
      <c r="N25" s="55"/>
    </row>
    <row r="26" spans="1:14" ht="89.25" customHeight="1">
      <c r="A26" s="302"/>
      <c r="B26" s="299"/>
      <c r="C26" s="62" t="s">
        <v>320</v>
      </c>
      <c r="D26" s="64">
        <f t="shared" si="0"/>
        <v>18</v>
      </c>
      <c r="E26" s="55" t="s">
        <v>321</v>
      </c>
      <c r="F26" s="64" t="s">
        <v>127</v>
      </c>
      <c r="G26" s="64" t="s">
        <v>135</v>
      </c>
      <c r="H26" s="64" t="s">
        <v>128</v>
      </c>
      <c r="I26" s="101" t="s">
        <v>322</v>
      </c>
      <c r="J26" s="79" t="s">
        <v>462</v>
      </c>
      <c r="K26" s="97">
        <v>1</v>
      </c>
      <c r="L26" s="55" t="s">
        <v>467</v>
      </c>
      <c r="M26" s="55" t="s">
        <v>507</v>
      </c>
      <c r="N26" s="55"/>
    </row>
    <row r="27" spans="1:14" ht="90">
      <c r="A27" s="302"/>
      <c r="B27" s="299"/>
      <c r="C27" s="55" t="s">
        <v>210</v>
      </c>
      <c r="D27" s="64">
        <f t="shared" si="0"/>
        <v>19</v>
      </c>
      <c r="E27" s="56" t="s">
        <v>182</v>
      </c>
      <c r="F27" s="64" t="s">
        <v>152</v>
      </c>
      <c r="G27" s="70" t="s">
        <v>145</v>
      </c>
      <c r="H27" s="64" t="s">
        <v>128</v>
      </c>
      <c r="I27" s="55" t="s">
        <v>250</v>
      </c>
      <c r="J27" s="79" t="s">
        <v>249</v>
      </c>
      <c r="K27" s="97">
        <v>1</v>
      </c>
      <c r="L27" s="55" t="s">
        <v>472</v>
      </c>
      <c r="M27" s="55" t="s">
        <v>508</v>
      </c>
      <c r="N27" s="55"/>
    </row>
    <row r="28" spans="1:14" ht="78.75">
      <c r="A28" s="302"/>
      <c r="B28" s="299"/>
      <c r="C28" s="55" t="s">
        <v>324</v>
      </c>
      <c r="D28" s="64">
        <f t="shared" si="0"/>
        <v>20</v>
      </c>
      <c r="E28" s="56" t="s">
        <v>323</v>
      </c>
      <c r="F28" s="64" t="s">
        <v>127</v>
      </c>
      <c r="G28" s="70" t="s">
        <v>132</v>
      </c>
      <c r="H28" s="64" t="s">
        <v>146</v>
      </c>
      <c r="I28" s="55" t="s">
        <v>461</v>
      </c>
      <c r="J28" s="79" t="s">
        <v>249</v>
      </c>
      <c r="K28" s="97">
        <v>1</v>
      </c>
      <c r="L28" s="55" t="s">
        <v>468</v>
      </c>
      <c r="M28" s="55" t="s">
        <v>509</v>
      </c>
      <c r="N28" s="55"/>
    </row>
    <row r="29" spans="1:14" ht="112.5">
      <c r="A29" s="302"/>
      <c r="B29" s="299"/>
      <c r="C29" s="55" t="s">
        <v>147</v>
      </c>
      <c r="D29" s="64">
        <f t="shared" si="0"/>
        <v>21</v>
      </c>
      <c r="E29" s="55" t="s">
        <v>148</v>
      </c>
      <c r="F29" s="64" t="s">
        <v>127</v>
      </c>
      <c r="G29" s="64" t="s">
        <v>149</v>
      </c>
      <c r="H29" s="64" t="s">
        <v>150</v>
      </c>
      <c r="I29" s="56" t="s">
        <v>251</v>
      </c>
      <c r="J29" s="79" t="s">
        <v>252</v>
      </c>
      <c r="K29" s="97">
        <v>1</v>
      </c>
      <c r="L29" s="56" t="s">
        <v>469</v>
      </c>
      <c r="M29" s="55" t="s">
        <v>510</v>
      </c>
      <c r="N29" s="55"/>
    </row>
    <row r="30" spans="1:14" ht="157.5">
      <c r="A30" s="302"/>
      <c r="B30" s="299"/>
      <c r="C30" s="64" t="s">
        <v>233</v>
      </c>
      <c r="D30" s="64">
        <f t="shared" si="0"/>
        <v>22</v>
      </c>
      <c r="E30" s="55" t="s">
        <v>151</v>
      </c>
      <c r="F30" s="64" t="s">
        <v>127</v>
      </c>
      <c r="G30" s="64" t="s">
        <v>132</v>
      </c>
      <c r="H30" s="64" t="s">
        <v>150</v>
      </c>
      <c r="I30" s="56" t="s">
        <v>253</v>
      </c>
      <c r="J30" s="79" t="s">
        <v>252</v>
      </c>
      <c r="K30" s="97">
        <v>1</v>
      </c>
      <c r="L30" s="56" t="s">
        <v>470</v>
      </c>
      <c r="M30" s="55" t="s">
        <v>511</v>
      </c>
      <c r="N30" s="55"/>
    </row>
    <row r="31" spans="1:14" ht="135">
      <c r="A31" s="302"/>
      <c r="B31" s="299"/>
      <c r="C31" s="55" t="s">
        <v>336</v>
      </c>
      <c r="D31" s="64">
        <f t="shared" si="0"/>
        <v>23</v>
      </c>
      <c r="E31" s="55" t="s">
        <v>337</v>
      </c>
      <c r="F31" s="64" t="s">
        <v>152</v>
      </c>
      <c r="G31" s="64" t="s">
        <v>132</v>
      </c>
      <c r="H31" s="64" t="s">
        <v>153</v>
      </c>
      <c r="I31" s="55" t="s">
        <v>338</v>
      </c>
      <c r="J31" s="79" t="s">
        <v>254</v>
      </c>
      <c r="K31" s="97">
        <v>1</v>
      </c>
      <c r="L31" s="56" t="s">
        <v>495</v>
      </c>
      <c r="M31" s="55" t="s">
        <v>512</v>
      </c>
      <c r="N31" s="55"/>
    </row>
    <row r="32" spans="1:14" ht="67.5">
      <c r="A32" s="325"/>
      <c r="B32" s="299"/>
      <c r="C32" s="55" t="s">
        <v>211</v>
      </c>
      <c r="D32" s="64">
        <f t="shared" si="0"/>
        <v>24</v>
      </c>
      <c r="E32" s="55" t="s">
        <v>494</v>
      </c>
      <c r="F32" s="64" t="s">
        <v>127</v>
      </c>
      <c r="G32" s="64" t="s">
        <v>132</v>
      </c>
      <c r="H32" s="64" t="s">
        <v>146</v>
      </c>
      <c r="I32" s="56" t="s">
        <v>343</v>
      </c>
      <c r="J32" s="79" t="s">
        <v>255</v>
      </c>
      <c r="K32" s="97">
        <v>1</v>
      </c>
      <c r="L32" s="55" t="s">
        <v>471</v>
      </c>
      <c r="M32" s="55" t="s">
        <v>471</v>
      </c>
      <c r="N32" s="55"/>
    </row>
    <row r="33" spans="1:14" ht="45">
      <c r="A33" s="305" t="s">
        <v>481</v>
      </c>
      <c r="B33" s="305" t="s">
        <v>230</v>
      </c>
      <c r="C33" s="93" t="s">
        <v>232</v>
      </c>
      <c r="D33" s="64">
        <f t="shared" si="0"/>
        <v>25</v>
      </c>
      <c r="E33" s="55" t="s">
        <v>229</v>
      </c>
      <c r="F33" s="64" t="s">
        <v>152</v>
      </c>
      <c r="G33" s="59" t="s">
        <v>231</v>
      </c>
      <c r="H33" s="64" t="s">
        <v>153</v>
      </c>
      <c r="I33" s="55" t="s">
        <v>275</v>
      </c>
      <c r="J33" s="75" t="s">
        <v>269</v>
      </c>
      <c r="K33" s="97">
        <v>1</v>
      </c>
      <c r="L33" s="55"/>
      <c r="M33" s="55"/>
      <c r="N33" s="55"/>
    </row>
    <row r="34" spans="1:14" ht="45">
      <c r="A34" s="305"/>
      <c r="B34" s="305" t="s">
        <v>118</v>
      </c>
      <c r="C34" s="93" t="s">
        <v>221</v>
      </c>
      <c r="D34" s="64">
        <f t="shared" si="0"/>
        <v>26</v>
      </c>
      <c r="E34" s="56" t="s">
        <v>212</v>
      </c>
      <c r="F34" s="64" t="s">
        <v>127</v>
      </c>
      <c r="G34" s="55" t="s">
        <v>154</v>
      </c>
      <c r="H34" s="64" t="s">
        <v>153</v>
      </c>
      <c r="I34" s="100" t="s">
        <v>271</v>
      </c>
      <c r="J34" s="98" t="s">
        <v>269</v>
      </c>
      <c r="K34" s="97">
        <v>1</v>
      </c>
      <c r="L34" s="55"/>
      <c r="M34" s="55"/>
      <c r="N34" s="55"/>
    </row>
    <row r="35" spans="1:14" ht="56.25">
      <c r="A35" s="305"/>
      <c r="B35" s="305"/>
      <c r="C35" s="93" t="s">
        <v>155</v>
      </c>
      <c r="D35" s="64">
        <f t="shared" si="0"/>
        <v>27</v>
      </c>
      <c r="E35" s="55" t="s">
        <v>156</v>
      </c>
      <c r="F35" s="64" t="s">
        <v>127</v>
      </c>
      <c r="G35" s="55" t="s">
        <v>339</v>
      </c>
      <c r="H35" s="64" t="s">
        <v>153</v>
      </c>
      <c r="I35" s="55" t="s">
        <v>256</v>
      </c>
      <c r="J35" s="98" t="s">
        <v>269</v>
      </c>
      <c r="K35" s="97">
        <v>1</v>
      </c>
      <c r="L35" s="55"/>
      <c r="M35" s="55"/>
      <c r="N35" s="55"/>
    </row>
    <row r="36" spans="1:14" ht="168.75">
      <c r="A36" s="309" t="s">
        <v>482</v>
      </c>
      <c r="B36" s="299" t="s">
        <v>60</v>
      </c>
      <c r="C36" s="57" t="s">
        <v>157</v>
      </c>
      <c r="D36" s="64">
        <f t="shared" si="0"/>
        <v>28</v>
      </c>
      <c r="E36" s="73" t="s">
        <v>213</v>
      </c>
      <c r="F36" s="64" t="s">
        <v>127</v>
      </c>
      <c r="G36" s="70" t="s">
        <v>135</v>
      </c>
      <c r="H36" s="64" t="s">
        <v>153</v>
      </c>
      <c r="I36" s="57" t="s">
        <v>276</v>
      </c>
      <c r="J36" s="79" t="s">
        <v>60</v>
      </c>
      <c r="K36" s="97">
        <v>1</v>
      </c>
      <c r="L36" s="55"/>
      <c r="M36" s="55"/>
      <c r="N36" s="55"/>
    </row>
    <row r="37" spans="1:14" ht="123.75">
      <c r="A37" s="306"/>
      <c r="B37" s="299"/>
      <c r="C37" s="57" t="s">
        <v>214</v>
      </c>
      <c r="D37" s="64">
        <f t="shared" si="0"/>
        <v>29</v>
      </c>
      <c r="E37" s="57" t="s">
        <v>158</v>
      </c>
      <c r="F37" s="64" t="s">
        <v>127</v>
      </c>
      <c r="G37" s="148" t="s">
        <v>132</v>
      </c>
      <c r="H37" s="64" t="s">
        <v>153</v>
      </c>
      <c r="I37" s="57" t="s">
        <v>257</v>
      </c>
      <c r="J37" s="79" t="s">
        <v>60</v>
      </c>
      <c r="K37" s="97">
        <v>1</v>
      </c>
      <c r="L37" s="55"/>
      <c r="M37" s="55"/>
      <c r="N37" s="55"/>
    </row>
    <row r="38" spans="1:14" ht="57" customHeight="1">
      <c r="A38" s="327" t="s">
        <v>483</v>
      </c>
      <c r="B38" s="298" t="s">
        <v>382</v>
      </c>
      <c r="C38" s="55" t="s">
        <v>383</v>
      </c>
      <c r="D38" s="64">
        <f t="shared" si="0"/>
        <v>30</v>
      </c>
      <c r="E38" s="62" t="s">
        <v>384</v>
      </c>
      <c r="F38" s="64" t="s">
        <v>127</v>
      </c>
      <c r="G38" s="148" t="s">
        <v>132</v>
      </c>
      <c r="H38" s="64" t="s">
        <v>144</v>
      </c>
      <c r="I38" s="56" t="s">
        <v>385</v>
      </c>
      <c r="J38" s="79" t="s">
        <v>386</v>
      </c>
      <c r="K38" s="97">
        <v>1</v>
      </c>
      <c r="L38" s="55"/>
      <c r="M38" s="55"/>
      <c r="N38" s="55"/>
    </row>
    <row r="39" spans="1:14" ht="101.25">
      <c r="A39" s="328"/>
      <c r="B39" s="300"/>
      <c r="C39" s="55" t="s">
        <v>387</v>
      </c>
      <c r="D39" s="64">
        <f t="shared" si="0"/>
        <v>31</v>
      </c>
      <c r="E39" s="62" t="s">
        <v>388</v>
      </c>
      <c r="F39" s="64" t="s">
        <v>127</v>
      </c>
      <c r="G39" s="148" t="s">
        <v>132</v>
      </c>
      <c r="H39" s="64" t="s">
        <v>144</v>
      </c>
      <c r="I39" s="99" t="s">
        <v>389</v>
      </c>
      <c r="J39" s="79" t="s">
        <v>390</v>
      </c>
      <c r="K39" s="97">
        <v>1</v>
      </c>
      <c r="L39" s="55"/>
      <c r="M39" s="55"/>
      <c r="N39" s="55"/>
    </row>
    <row r="40" spans="1:14" ht="56.25">
      <c r="A40" s="329"/>
      <c r="B40" s="309"/>
      <c r="C40" s="55" t="s">
        <v>391</v>
      </c>
      <c r="D40" s="64">
        <f t="shared" si="0"/>
        <v>32</v>
      </c>
      <c r="E40" s="62" t="s">
        <v>392</v>
      </c>
      <c r="F40" s="64" t="s">
        <v>127</v>
      </c>
      <c r="G40" s="148" t="s">
        <v>132</v>
      </c>
      <c r="H40" s="64" t="s">
        <v>144</v>
      </c>
      <c r="I40" s="99" t="s">
        <v>393</v>
      </c>
      <c r="J40" s="79" t="s">
        <v>115</v>
      </c>
      <c r="K40" s="97">
        <v>1</v>
      </c>
      <c r="L40" s="55"/>
      <c r="M40" s="55"/>
      <c r="N40" s="55"/>
    </row>
    <row r="41" spans="1:14" ht="67.5">
      <c r="A41" s="313" t="s">
        <v>484</v>
      </c>
      <c r="B41" s="310" t="s">
        <v>116</v>
      </c>
      <c r="C41" s="74" t="s">
        <v>159</v>
      </c>
      <c r="D41" s="64">
        <f t="shared" si="0"/>
        <v>33</v>
      </c>
      <c r="E41" s="57" t="s">
        <v>160</v>
      </c>
      <c r="F41" s="64" t="s">
        <v>127</v>
      </c>
      <c r="G41" s="57" t="s">
        <v>222</v>
      </c>
      <c r="H41" s="64" t="s">
        <v>144</v>
      </c>
      <c r="I41" s="61" t="s">
        <v>258</v>
      </c>
      <c r="J41" s="64" t="s">
        <v>60</v>
      </c>
      <c r="K41" s="97">
        <v>1</v>
      </c>
      <c r="L41" s="55"/>
      <c r="M41" s="55"/>
      <c r="N41" s="55"/>
    </row>
    <row r="42" spans="1:14" ht="90">
      <c r="A42" s="314"/>
      <c r="B42" s="311"/>
      <c r="C42" s="74" t="s">
        <v>215</v>
      </c>
      <c r="D42" s="64">
        <f t="shared" si="0"/>
        <v>34</v>
      </c>
      <c r="E42" s="57" t="s">
        <v>161</v>
      </c>
      <c r="F42" s="64" t="s">
        <v>127</v>
      </c>
      <c r="G42" s="57" t="s">
        <v>216</v>
      </c>
      <c r="H42" s="64" t="s">
        <v>144</v>
      </c>
      <c r="I42" s="63" t="s">
        <v>277</v>
      </c>
      <c r="J42" s="64" t="s">
        <v>60</v>
      </c>
      <c r="K42" s="97">
        <v>1</v>
      </c>
      <c r="L42" s="55"/>
      <c r="M42" s="55"/>
      <c r="N42" s="55"/>
    </row>
    <row r="43" spans="1:14" ht="45">
      <c r="A43" s="314"/>
      <c r="B43" s="311"/>
      <c r="C43" s="74" t="s">
        <v>184</v>
      </c>
      <c r="D43" s="64">
        <f t="shared" si="0"/>
        <v>35</v>
      </c>
      <c r="E43" s="55" t="s">
        <v>162</v>
      </c>
      <c r="F43" s="64" t="s">
        <v>127</v>
      </c>
      <c r="G43" s="57" t="s">
        <v>217</v>
      </c>
      <c r="H43" s="64" t="s">
        <v>144</v>
      </c>
      <c r="I43" s="57" t="s">
        <v>278</v>
      </c>
      <c r="J43" s="64" t="s">
        <v>60</v>
      </c>
      <c r="K43" s="97">
        <v>1</v>
      </c>
      <c r="L43" s="55"/>
      <c r="M43" s="55"/>
      <c r="N43" s="55"/>
    </row>
    <row r="44" spans="1:14" ht="67.5">
      <c r="A44" s="314"/>
      <c r="B44" s="311"/>
      <c r="C44" s="74" t="s">
        <v>185</v>
      </c>
      <c r="D44" s="64">
        <f t="shared" si="0"/>
        <v>36</v>
      </c>
      <c r="E44" s="55" t="s">
        <v>163</v>
      </c>
      <c r="F44" s="64" t="s">
        <v>127</v>
      </c>
      <c r="G44" s="57" t="s">
        <v>223</v>
      </c>
      <c r="H44" s="64" t="s">
        <v>144</v>
      </c>
      <c r="I44" s="56" t="s">
        <v>279</v>
      </c>
      <c r="J44" s="64" t="s">
        <v>60</v>
      </c>
      <c r="K44" s="97">
        <v>1</v>
      </c>
      <c r="L44" s="55"/>
      <c r="M44" s="55"/>
      <c r="N44" s="55"/>
    </row>
    <row r="45" spans="1:14" ht="56.25">
      <c r="A45" s="314"/>
      <c r="B45" s="311"/>
      <c r="C45" s="74" t="s">
        <v>218</v>
      </c>
      <c r="D45" s="64">
        <f t="shared" si="0"/>
        <v>37</v>
      </c>
      <c r="E45" s="55" t="s">
        <v>219</v>
      </c>
      <c r="F45" s="64" t="s">
        <v>127</v>
      </c>
      <c r="G45" s="57" t="s">
        <v>186</v>
      </c>
      <c r="H45" s="64" t="s">
        <v>144</v>
      </c>
      <c r="I45" s="63" t="s">
        <v>259</v>
      </c>
      <c r="J45" s="64" t="s">
        <v>60</v>
      </c>
      <c r="K45" s="97">
        <v>1</v>
      </c>
      <c r="L45" s="55"/>
      <c r="M45" s="55"/>
      <c r="N45" s="55"/>
    </row>
    <row r="46" spans="1:14" ht="90">
      <c r="A46" s="315"/>
      <c r="B46" s="312"/>
      <c r="C46" s="55" t="s">
        <v>187</v>
      </c>
      <c r="D46" s="64">
        <f t="shared" si="0"/>
        <v>38</v>
      </c>
      <c r="E46" s="68" t="s">
        <v>164</v>
      </c>
      <c r="F46" s="64" t="s">
        <v>127</v>
      </c>
      <c r="G46" s="55" t="s">
        <v>188</v>
      </c>
      <c r="H46" s="64" t="s">
        <v>144</v>
      </c>
      <c r="I46" s="55" t="s">
        <v>260</v>
      </c>
      <c r="J46" s="79" t="s">
        <v>261</v>
      </c>
      <c r="K46" s="97">
        <v>1</v>
      </c>
      <c r="L46" s="55"/>
      <c r="M46" s="55"/>
      <c r="N46" s="55"/>
    </row>
    <row r="47" spans="1:14" ht="101.25">
      <c r="A47" s="181" t="s">
        <v>485</v>
      </c>
      <c r="B47" s="78" t="s">
        <v>118</v>
      </c>
      <c r="C47" s="55" t="s">
        <v>224</v>
      </c>
      <c r="D47" s="64">
        <f t="shared" si="0"/>
        <v>39</v>
      </c>
      <c r="E47" s="68" t="s">
        <v>225</v>
      </c>
      <c r="F47" s="64" t="s">
        <v>152</v>
      </c>
      <c r="G47" s="55" t="s">
        <v>165</v>
      </c>
      <c r="H47" s="64" t="s">
        <v>153</v>
      </c>
      <c r="I47" s="55" t="s">
        <v>270</v>
      </c>
      <c r="J47" s="98" t="s">
        <v>269</v>
      </c>
      <c r="K47" s="97">
        <v>1</v>
      </c>
      <c r="L47" s="55"/>
      <c r="M47" s="55"/>
      <c r="N47" s="55"/>
    </row>
    <row r="48" spans="1:14" ht="56.25">
      <c r="A48" s="307" t="s">
        <v>486</v>
      </c>
      <c r="B48" s="303" t="s">
        <v>195</v>
      </c>
      <c r="C48" s="68" t="s">
        <v>369</v>
      </c>
      <c r="D48" s="64">
        <f t="shared" si="0"/>
        <v>40</v>
      </c>
      <c r="E48" s="67" t="s">
        <v>370</v>
      </c>
      <c r="F48" s="64" t="s">
        <v>152</v>
      </c>
      <c r="G48" s="56" t="s">
        <v>371</v>
      </c>
      <c r="H48" s="59" t="s">
        <v>166</v>
      </c>
      <c r="I48" s="56" t="s">
        <v>372</v>
      </c>
      <c r="J48" s="79" t="s">
        <v>373</v>
      </c>
      <c r="K48" s="97">
        <v>1</v>
      </c>
      <c r="L48" s="55"/>
      <c r="M48" s="55"/>
      <c r="N48" s="55"/>
    </row>
    <row r="49" spans="1:16" ht="135">
      <c r="A49" s="308"/>
      <c r="B49" s="299"/>
      <c r="C49" s="68" t="s">
        <v>374</v>
      </c>
      <c r="D49" s="64">
        <f t="shared" si="0"/>
        <v>41</v>
      </c>
      <c r="E49" s="67" t="s">
        <v>375</v>
      </c>
      <c r="F49" s="64" t="s">
        <v>152</v>
      </c>
      <c r="G49" s="55" t="s">
        <v>376</v>
      </c>
      <c r="H49" s="59" t="s">
        <v>166</v>
      </c>
      <c r="I49" s="56" t="s">
        <v>377</v>
      </c>
      <c r="J49" s="79" t="s">
        <v>373</v>
      </c>
      <c r="K49" s="97">
        <v>1</v>
      </c>
      <c r="L49" s="55"/>
      <c r="M49" s="55"/>
      <c r="N49" s="55"/>
    </row>
    <row r="50" spans="1:16" ht="50.1" customHeight="1">
      <c r="A50" s="308"/>
      <c r="B50" s="304"/>
      <c r="C50" s="68" t="s">
        <v>378</v>
      </c>
      <c r="D50" s="64">
        <f t="shared" si="0"/>
        <v>42</v>
      </c>
      <c r="E50" s="67" t="s">
        <v>379</v>
      </c>
      <c r="F50" s="64" t="s">
        <v>152</v>
      </c>
      <c r="G50" s="62" t="s">
        <v>380</v>
      </c>
      <c r="H50" s="59" t="s">
        <v>166</v>
      </c>
      <c r="I50" s="68" t="s">
        <v>167</v>
      </c>
      <c r="J50" s="79" t="s">
        <v>381</v>
      </c>
      <c r="K50" s="97">
        <v>1</v>
      </c>
      <c r="L50" s="55"/>
      <c r="M50" s="55"/>
      <c r="N50" s="55"/>
    </row>
    <row r="51" spans="1:16" ht="123.75">
      <c r="A51" s="301" t="s">
        <v>487</v>
      </c>
      <c r="B51" s="325" t="s">
        <v>64</v>
      </c>
      <c r="C51" s="197" t="s">
        <v>545</v>
      </c>
      <c r="D51" s="193">
        <v>43</v>
      </c>
      <c r="E51" s="195" t="s">
        <v>546</v>
      </c>
      <c r="F51" s="196" t="s">
        <v>135</v>
      </c>
      <c r="G51" s="197" t="s">
        <v>547</v>
      </c>
      <c r="H51" s="198" t="s">
        <v>166</v>
      </c>
      <c r="I51" s="199" t="s">
        <v>325</v>
      </c>
      <c r="J51" s="198" t="s">
        <v>326</v>
      </c>
      <c r="K51" s="200">
        <v>1</v>
      </c>
      <c r="L51" s="55" t="s">
        <v>518</v>
      </c>
      <c r="M51" s="55" t="s">
        <v>519</v>
      </c>
      <c r="N51" s="55"/>
    </row>
    <row r="52" spans="1:16" ht="101.25">
      <c r="A52" s="302"/>
      <c r="B52" s="326"/>
      <c r="C52" s="197" t="s">
        <v>548</v>
      </c>
      <c r="D52" s="193">
        <v>44</v>
      </c>
      <c r="E52" s="195" t="s">
        <v>327</v>
      </c>
      <c r="F52" s="196" t="s">
        <v>135</v>
      </c>
      <c r="G52" s="201" t="s">
        <v>549</v>
      </c>
      <c r="H52" s="198" t="s">
        <v>166</v>
      </c>
      <c r="I52" s="199" t="s">
        <v>550</v>
      </c>
      <c r="J52" s="198" t="s">
        <v>328</v>
      </c>
      <c r="K52" s="200">
        <v>1</v>
      </c>
      <c r="L52" s="55" t="s">
        <v>520</v>
      </c>
      <c r="M52" s="56" t="s">
        <v>521</v>
      </c>
      <c r="N52" s="55"/>
    </row>
    <row r="53" spans="1:16" ht="78.75">
      <c r="A53" s="302"/>
      <c r="B53" s="326"/>
      <c r="C53" s="197" t="s">
        <v>551</v>
      </c>
      <c r="D53" s="193">
        <v>45</v>
      </c>
      <c r="E53" s="195" t="s">
        <v>552</v>
      </c>
      <c r="F53" s="196" t="s">
        <v>132</v>
      </c>
      <c r="G53" s="201" t="s">
        <v>553</v>
      </c>
      <c r="H53" s="198" t="s">
        <v>166</v>
      </c>
      <c r="I53" s="199" t="s">
        <v>554</v>
      </c>
      <c r="J53" s="198" t="s">
        <v>555</v>
      </c>
      <c r="K53" s="200">
        <v>1</v>
      </c>
      <c r="L53" s="55" t="s">
        <v>522</v>
      </c>
      <c r="M53" s="56" t="s">
        <v>523</v>
      </c>
      <c r="N53" s="55"/>
    </row>
    <row r="54" spans="1:16" ht="157.5">
      <c r="A54" s="302"/>
      <c r="B54" s="326"/>
      <c r="C54" s="197" t="s">
        <v>556</v>
      </c>
      <c r="D54" s="193">
        <v>46</v>
      </c>
      <c r="E54" s="195" t="s">
        <v>557</v>
      </c>
      <c r="F54" s="196" t="s">
        <v>132</v>
      </c>
      <c r="G54" s="197" t="s">
        <v>558</v>
      </c>
      <c r="H54" s="198" t="s">
        <v>166</v>
      </c>
      <c r="I54" s="199" t="s">
        <v>559</v>
      </c>
      <c r="J54" s="198" t="s">
        <v>329</v>
      </c>
      <c r="K54" s="200">
        <v>1</v>
      </c>
      <c r="L54" s="55" t="s">
        <v>524</v>
      </c>
      <c r="M54" s="55" t="s">
        <v>525</v>
      </c>
      <c r="N54" s="55"/>
    </row>
    <row r="55" spans="1:16" ht="90">
      <c r="A55" s="302"/>
      <c r="B55" s="326"/>
      <c r="C55" s="193" t="s">
        <v>560</v>
      </c>
      <c r="D55" s="193">
        <v>47</v>
      </c>
      <c r="E55" s="195" t="s">
        <v>330</v>
      </c>
      <c r="F55" s="196" t="s">
        <v>127</v>
      </c>
      <c r="G55" s="197" t="s">
        <v>331</v>
      </c>
      <c r="H55" s="198" t="s">
        <v>166</v>
      </c>
      <c r="I55" s="199" t="s">
        <v>332</v>
      </c>
      <c r="J55" s="198" t="s">
        <v>333</v>
      </c>
      <c r="K55" s="200">
        <v>1</v>
      </c>
      <c r="L55" s="55" t="s">
        <v>526</v>
      </c>
      <c r="M55" s="55" t="s">
        <v>527</v>
      </c>
      <c r="N55" s="55"/>
    </row>
    <row r="56" spans="1:16" ht="191.25">
      <c r="A56" s="302"/>
      <c r="B56" s="326"/>
      <c r="C56" s="197" t="s">
        <v>561</v>
      </c>
      <c r="D56" s="193">
        <v>48</v>
      </c>
      <c r="E56" s="195" t="s">
        <v>562</v>
      </c>
      <c r="F56" s="196" t="s">
        <v>135</v>
      </c>
      <c r="G56" s="197" t="s">
        <v>563</v>
      </c>
      <c r="H56" s="198" t="s">
        <v>166</v>
      </c>
      <c r="I56" s="199" t="s">
        <v>564</v>
      </c>
      <c r="J56" s="198" t="s">
        <v>334</v>
      </c>
      <c r="K56" s="200">
        <v>1</v>
      </c>
      <c r="L56" s="56" t="s">
        <v>528</v>
      </c>
      <c r="M56" s="56" t="s">
        <v>529</v>
      </c>
      <c r="N56" s="55"/>
    </row>
    <row r="57" spans="1:16" ht="101.25">
      <c r="A57" s="302"/>
      <c r="B57" s="326"/>
      <c r="C57" s="197" t="s">
        <v>565</v>
      </c>
      <c r="D57" s="193">
        <v>49</v>
      </c>
      <c r="E57" s="195" t="s">
        <v>566</v>
      </c>
      <c r="F57" s="196" t="s">
        <v>132</v>
      </c>
      <c r="G57" s="197" t="s">
        <v>567</v>
      </c>
      <c r="H57" s="198" t="s">
        <v>166</v>
      </c>
      <c r="I57" s="199" t="s">
        <v>568</v>
      </c>
      <c r="J57" s="198" t="s">
        <v>569</v>
      </c>
      <c r="K57" s="200">
        <v>1</v>
      </c>
      <c r="L57" s="56" t="s">
        <v>530</v>
      </c>
      <c r="M57" s="55" t="s">
        <v>531</v>
      </c>
      <c r="N57" s="55"/>
    </row>
    <row r="58" spans="1:16" ht="123.75">
      <c r="A58" s="302"/>
      <c r="B58" s="326"/>
      <c r="C58" s="197" t="s">
        <v>570</v>
      </c>
      <c r="D58" s="193">
        <v>50</v>
      </c>
      <c r="E58" s="195" t="s">
        <v>571</v>
      </c>
      <c r="F58" s="196" t="s">
        <v>132</v>
      </c>
      <c r="G58" s="195" t="s">
        <v>572</v>
      </c>
      <c r="H58" s="198" t="s">
        <v>166</v>
      </c>
      <c r="I58" s="199" t="s">
        <v>573</v>
      </c>
      <c r="J58" s="198" t="s">
        <v>340</v>
      </c>
      <c r="K58" s="200">
        <v>1</v>
      </c>
      <c r="L58" s="55" t="s">
        <v>574</v>
      </c>
      <c r="M58" s="55" t="s">
        <v>575</v>
      </c>
      <c r="N58" s="55"/>
      <c r="P58" s="17">
        <f>44750/7</f>
        <v>6392.8571428571431</v>
      </c>
    </row>
    <row r="59" spans="1:16" ht="56.25">
      <c r="A59" s="320" t="s">
        <v>488</v>
      </c>
      <c r="B59" s="306" t="s">
        <v>62</v>
      </c>
      <c r="C59" s="56" t="s">
        <v>227</v>
      </c>
      <c r="D59" s="64">
        <v>51</v>
      </c>
      <c r="E59" s="74" t="s">
        <v>168</v>
      </c>
      <c r="F59" s="64" t="s">
        <v>127</v>
      </c>
      <c r="G59" s="55" t="s">
        <v>169</v>
      </c>
      <c r="H59" s="64" t="s">
        <v>170</v>
      </c>
      <c r="I59" s="55" t="s">
        <v>262</v>
      </c>
      <c r="J59" s="79" t="s">
        <v>263</v>
      </c>
      <c r="K59" s="97">
        <v>1</v>
      </c>
      <c r="L59" s="55" t="s">
        <v>533</v>
      </c>
      <c r="M59" s="55" t="s">
        <v>534</v>
      </c>
      <c r="N59" s="55" t="s">
        <v>576</v>
      </c>
    </row>
    <row r="60" spans="1:16" ht="56.25">
      <c r="A60" s="321"/>
      <c r="B60" s="306"/>
      <c r="C60" s="55" t="s">
        <v>171</v>
      </c>
      <c r="D60" s="64">
        <v>52</v>
      </c>
      <c r="E60" s="74" t="s">
        <v>172</v>
      </c>
      <c r="F60" s="64" t="s">
        <v>127</v>
      </c>
      <c r="G60" s="55" t="s">
        <v>226</v>
      </c>
      <c r="H60" s="64" t="s">
        <v>170</v>
      </c>
      <c r="I60" s="56" t="s">
        <v>280</v>
      </c>
      <c r="J60" s="79" t="s">
        <v>263</v>
      </c>
      <c r="K60" s="97">
        <v>1</v>
      </c>
      <c r="L60" s="55" t="s">
        <v>535</v>
      </c>
      <c r="M60" s="55" t="s">
        <v>536</v>
      </c>
      <c r="N60" s="55" t="s">
        <v>577</v>
      </c>
    </row>
    <row r="61" spans="1:16" ht="45">
      <c r="A61" s="322"/>
      <c r="B61" s="302"/>
      <c r="C61" s="55" t="s">
        <v>173</v>
      </c>
      <c r="D61" s="64">
        <v>53</v>
      </c>
      <c r="E61" s="74" t="s">
        <v>174</v>
      </c>
      <c r="F61" s="64" t="s">
        <v>127</v>
      </c>
      <c r="G61" s="55" t="s">
        <v>175</v>
      </c>
      <c r="H61" s="64" t="s">
        <v>170</v>
      </c>
      <c r="I61" s="55" t="s">
        <v>264</v>
      </c>
      <c r="J61" s="79" t="s">
        <v>265</v>
      </c>
      <c r="K61" s="97">
        <v>1</v>
      </c>
      <c r="L61" s="55" t="s">
        <v>537</v>
      </c>
      <c r="M61" s="55" t="s">
        <v>538</v>
      </c>
      <c r="N61" s="55" t="s">
        <v>578</v>
      </c>
    </row>
    <row r="62" spans="1:16" ht="33.75">
      <c r="A62" s="322"/>
      <c r="B62" s="302"/>
      <c r="C62" s="55" t="s">
        <v>176</v>
      </c>
      <c r="D62" s="64">
        <v>54</v>
      </c>
      <c r="E62" s="74" t="s">
        <v>177</v>
      </c>
      <c r="F62" s="64" t="s">
        <v>127</v>
      </c>
      <c r="G62" s="55" t="s">
        <v>178</v>
      </c>
      <c r="H62" s="64" t="s">
        <v>170</v>
      </c>
      <c r="I62" s="111" t="s">
        <v>291</v>
      </c>
      <c r="J62" s="79" t="s">
        <v>266</v>
      </c>
      <c r="K62" s="97">
        <v>1</v>
      </c>
      <c r="L62" s="55" t="s">
        <v>539</v>
      </c>
      <c r="M62" s="55" t="s">
        <v>540</v>
      </c>
      <c r="N62" s="55" t="s">
        <v>579</v>
      </c>
    </row>
    <row r="63" spans="1:16" ht="45">
      <c r="A63" s="322"/>
      <c r="B63" s="302"/>
      <c r="C63" s="55" t="s">
        <v>179</v>
      </c>
      <c r="D63" s="64">
        <v>55</v>
      </c>
      <c r="E63" s="89" t="s">
        <v>180</v>
      </c>
      <c r="F63" s="64" t="s">
        <v>127</v>
      </c>
      <c r="G63" s="55" t="s">
        <v>181</v>
      </c>
      <c r="H63" s="64" t="s">
        <v>170</v>
      </c>
      <c r="I63" s="62" t="s">
        <v>267</v>
      </c>
      <c r="J63" s="79" t="s">
        <v>268</v>
      </c>
      <c r="K63" s="97">
        <v>1</v>
      </c>
      <c r="L63" s="55" t="s">
        <v>541</v>
      </c>
      <c r="M63" s="55" t="s">
        <v>542</v>
      </c>
      <c r="N63" s="55" t="s">
        <v>580</v>
      </c>
    </row>
    <row r="64" spans="1:16">
      <c r="A64" s="134">
        <f>COUNTA(A9:A63)</f>
        <v>14</v>
      </c>
      <c r="D64" s="48">
        <f>COUNTA(E9:E63)</f>
        <v>55</v>
      </c>
    </row>
    <row r="66" spans="3:8">
      <c r="C66" s="83" t="s">
        <v>424</v>
      </c>
      <c r="D66" s="86"/>
      <c r="E66" s="17" t="s">
        <v>75</v>
      </c>
      <c r="F66" s="83" t="s">
        <v>123</v>
      </c>
      <c r="G66" s="169" t="s">
        <v>422</v>
      </c>
      <c r="H66" s="17"/>
    </row>
    <row r="67" spans="3:8" ht="12.75">
      <c r="E67" s="84" t="s">
        <v>117</v>
      </c>
      <c r="F67"/>
      <c r="G67" s="169" t="s">
        <v>415</v>
      </c>
      <c r="H67" s="17"/>
    </row>
    <row r="68" spans="3:8" ht="12.75">
      <c r="E68" s="17" t="s">
        <v>74</v>
      </c>
      <c r="F68"/>
      <c r="H68" s="17"/>
    </row>
  </sheetData>
  <mergeCells count="41">
    <mergeCell ref="A59:A63"/>
    <mergeCell ref="B15:B16"/>
    <mergeCell ref="B51:B58"/>
    <mergeCell ref="B59:B63"/>
    <mergeCell ref="A22:A32"/>
    <mergeCell ref="A33:A35"/>
    <mergeCell ref="B33:B35"/>
    <mergeCell ref="A17:A20"/>
    <mergeCell ref="B17:B20"/>
    <mergeCell ref="A38:A40"/>
    <mergeCell ref="B38:B40"/>
    <mergeCell ref="B36:B37"/>
    <mergeCell ref="A9:A13"/>
    <mergeCell ref="B9:B13"/>
    <mergeCell ref="I6:K6"/>
    <mergeCell ref="A51:A58"/>
    <mergeCell ref="B48:B50"/>
    <mergeCell ref="A15:A16"/>
    <mergeCell ref="A48:A50"/>
    <mergeCell ref="A36:A37"/>
    <mergeCell ref="B22:B32"/>
    <mergeCell ref="B41:B46"/>
    <mergeCell ref="A41:A46"/>
    <mergeCell ref="B7:B8"/>
    <mergeCell ref="F7:F8"/>
    <mergeCell ref="G6:H6"/>
    <mergeCell ref="H7:H8"/>
    <mergeCell ref="A7:A8"/>
    <mergeCell ref="A6:E6"/>
    <mergeCell ref="I7:I8"/>
    <mergeCell ref="J1:K1"/>
    <mergeCell ref="J2:K2"/>
    <mergeCell ref="J3:K3"/>
    <mergeCell ref="A5:K5"/>
    <mergeCell ref="C1:I1"/>
    <mergeCell ref="C2:I3"/>
    <mergeCell ref="J7:J8"/>
    <mergeCell ref="K7:K8"/>
    <mergeCell ref="C7:C8"/>
    <mergeCell ref="D7:E7"/>
    <mergeCell ref="A1:B3"/>
  </mergeCells>
  <phoneticPr fontId="1" type="noConversion"/>
  <hyperlinks>
    <hyperlink ref="G8" location="'Vr-Riesgo'!A1" display="Tipo de Control"/>
  </hyperlinks>
  <printOptions horizontalCentered="1" verticalCentered="1"/>
  <pageMargins left="0.19685039370078741" right="0.19685039370078741" top="0.19685039370078741" bottom="0.59055118110236227" header="0" footer="0"/>
  <pageSetup scale="95" fitToHeight="12" orientation="landscape" r:id="rId1"/>
  <headerFooter>
    <oddFooter>&amp;L&amp;G&amp;C&amp;8“EL CONCEJO, COMPROMISO Y TRANSPARENCIA POR BOGOTÁ"&amp;R&amp;G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Normal="100" workbookViewId="0">
      <pane xSplit="3" ySplit="7" topLeftCell="D8" activePane="bottomRight" state="frozen"/>
      <selection activeCell="C23" sqref="C23"/>
      <selection pane="topRight" activeCell="C23" sqref="C23"/>
      <selection pane="bottomLeft" activeCell="C23" sqref="C23"/>
      <selection pane="bottomRight" sqref="A1:C3"/>
    </sheetView>
  </sheetViews>
  <sheetFormatPr baseColWidth="10" defaultColWidth="11.42578125" defaultRowHeight="12.75"/>
  <cols>
    <col min="1" max="1" width="14.7109375" customWidth="1"/>
    <col min="2" max="2" width="3.5703125" style="15" customWidth="1"/>
    <col min="3" max="3" width="30.85546875" customWidth="1"/>
    <col min="4" max="5" width="25.7109375" customWidth="1"/>
    <col min="6" max="6" width="35.7109375" customWidth="1"/>
    <col min="7" max="8" width="9.7109375" customWidth="1"/>
  </cols>
  <sheetData>
    <row r="1" spans="1:8" ht="24" customHeight="1">
      <c r="A1" s="331"/>
      <c r="B1" s="332"/>
      <c r="C1" s="333"/>
      <c r="D1" s="340" t="s">
        <v>111</v>
      </c>
      <c r="E1" s="340"/>
      <c r="F1" s="340"/>
      <c r="G1" s="277" t="s">
        <v>114</v>
      </c>
      <c r="H1" s="278"/>
    </row>
    <row r="2" spans="1:8" ht="24" customHeight="1">
      <c r="A2" s="334"/>
      <c r="B2" s="335"/>
      <c r="C2" s="336"/>
      <c r="D2" s="341" t="s">
        <v>11</v>
      </c>
      <c r="E2" s="342"/>
      <c r="F2" s="343"/>
      <c r="G2" s="279" t="s">
        <v>419</v>
      </c>
      <c r="H2" s="278"/>
    </row>
    <row r="3" spans="1:8" ht="24" customHeight="1">
      <c r="A3" s="337"/>
      <c r="B3" s="338"/>
      <c r="C3" s="339"/>
      <c r="D3" s="344"/>
      <c r="E3" s="345"/>
      <c r="F3" s="346"/>
      <c r="G3" s="277" t="s">
        <v>420</v>
      </c>
      <c r="H3" s="278"/>
    </row>
    <row r="5" spans="1:8" ht="12.75" customHeight="1">
      <c r="A5" s="347"/>
      <c r="B5" s="347"/>
      <c r="C5" s="347"/>
      <c r="D5" s="347"/>
      <c r="E5" s="347"/>
      <c r="F5" s="347"/>
      <c r="G5" s="347"/>
      <c r="H5" s="347"/>
    </row>
    <row r="6" spans="1:8">
      <c r="A6" s="246" t="s">
        <v>12</v>
      </c>
      <c r="B6" s="247"/>
      <c r="C6" s="247"/>
      <c r="D6" s="247"/>
      <c r="E6" s="248"/>
      <c r="F6" s="42" t="s">
        <v>14</v>
      </c>
      <c r="G6" s="348" t="s">
        <v>15</v>
      </c>
      <c r="H6" s="348"/>
    </row>
    <row r="7" spans="1:8">
      <c r="A7" s="53" t="s">
        <v>25</v>
      </c>
      <c r="B7" s="44" t="s">
        <v>109</v>
      </c>
      <c r="C7" s="44" t="s">
        <v>13</v>
      </c>
      <c r="D7" s="44" t="s">
        <v>104</v>
      </c>
      <c r="E7" s="43" t="s">
        <v>105</v>
      </c>
      <c r="F7" s="43" t="s">
        <v>106</v>
      </c>
      <c r="G7" s="44" t="s">
        <v>16</v>
      </c>
      <c r="H7" s="43" t="s">
        <v>17</v>
      </c>
    </row>
    <row r="8" spans="1:8" ht="50.1" customHeight="1">
      <c r="A8" s="352" t="str">
        <f>Mapa!A9</f>
        <v>1- Gestión Direccionamiento Estratégico</v>
      </c>
      <c r="B8" s="52">
        <f>Mapa!D9</f>
        <v>1</v>
      </c>
      <c r="C8" s="46" t="str">
        <f>Mapa!E9</f>
        <v>Elección de funcionarios sin los requisitos legales exigidos.</v>
      </c>
      <c r="D8" s="46"/>
      <c r="E8" s="56" t="str">
        <f>Mapa!G9</f>
        <v>Control Correctivo: Ceñirse a los requisitos establecidos en el Capítulo IX del Acuerdo 348 de 2008 y Manual de Funciones Vigente.</v>
      </c>
      <c r="F8" s="109" t="s">
        <v>110</v>
      </c>
      <c r="G8" s="183" t="s">
        <v>474</v>
      </c>
      <c r="H8" s="46"/>
    </row>
    <row r="9" spans="1:8" ht="56.25">
      <c r="A9" s="349"/>
      <c r="B9" s="52">
        <f>Mapa!D10</f>
        <v>2</v>
      </c>
      <c r="C9" s="46" t="str">
        <f>Mapa!E10</f>
        <v>Motivar un acto administrativo incumpliendo los requisitos de ley.</v>
      </c>
      <c r="D9" s="46"/>
      <c r="E9" s="56" t="str">
        <f>Mapa!G10</f>
        <v>Control Correctivo: Ceñirse a los requisitos establecidos en la Constitución Política de Colombia y en el Derecho Administrativo.</v>
      </c>
      <c r="F9" s="109" t="s">
        <v>398</v>
      </c>
      <c r="G9" s="183" t="s">
        <v>474</v>
      </c>
      <c r="H9" s="46"/>
    </row>
    <row r="10" spans="1:8" ht="56.25">
      <c r="A10" s="349"/>
      <c r="B10" s="52">
        <f>Mapa!D11</f>
        <v>3</v>
      </c>
      <c r="C10" s="46" t="str">
        <f>Mapa!E11</f>
        <v>Modificación de los textos de los Acuerdos sometidos a debate después de ser aprobados</v>
      </c>
      <c r="D10" s="46"/>
      <c r="E10" s="56" t="str">
        <f>Mapa!G11</f>
        <v>Control Correctivo: Verificación de los textos que cumplan con los requisitos establecidos en la Constitución Política de Colombia y Planes de Desarrollo.</v>
      </c>
      <c r="F10" s="109" t="s">
        <v>399</v>
      </c>
      <c r="G10" s="183" t="s">
        <v>474</v>
      </c>
      <c r="H10" s="46"/>
    </row>
    <row r="11" spans="1:8" ht="67.5">
      <c r="A11" s="349"/>
      <c r="B11" s="52">
        <f>Mapa!D12</f>
        <v>4</v>
      </c>
      <c r="C11" s="46" t="str">
        <f>Mapa!E12</f>
        <v xml:space="preserve">Ausencia de canales de comunicación.
</v>
      </c>
      <c r="D11" s="46"/>
      <c r="E11" s="56" t="str">
        <f>Mapa!G12</f>
        <v>Control Correctivo: establecer los canales de comunicación efectivos al interior de la Corporación.</v>
      </c>
      <c r="F11" s="109" t="s">
        <v>292</v>
      </c>
      <c r="G11" s="183" t="s">
        <v>474</v>
      </c>
      <c r="H11" s="46"/>
    </row>
    <row r="12" spans="1:8" ht="67.5">
      <c r="A12" s="349"/>
      <c r="B12" s="52">
        <f>Mapa!D13</f>
        <v>5</v>
      </c>
      <c r="C12" s="46" t="str">
        <f>Mapa!E13</f>
        <v>Inadecuado seguimiento del Plan Acción Cuatrienal y Plan de Acción Anual.</v>
      </c>
      <c r="D12" s="46"/>
      <c r="E12" s="56" t="str">
        <f>Mapa!G13</f>
        <v>Control Correctivo: Establecer un seguimiento permanente al cumplimiento de las Procesos en la presentación de los informes de avance de cada plan y programa de la Corporación.</v>
      </c>
      <c r="F12" s="135" t="s">
        <v>292</v>
      </c>
      <c r="G12" s="183" t="s">
        <v>474</v>
      </c>
      <c r="H12" s="46"/>
    </row>
    <row r="13" spans="1:8" ht="56.25">
      <c r="A13" s="182" t="s">
        <v>476</v>
      </c>
      <c r="B13" s="52">
        <f>Mapa!D14</f>
        <v>6</v>
      </c>
      <c r="C13" s="46" t="str">
        <f>Mapa!E14</f>
        <v>Que los periodistas no conozcan oportunamente la información o que les llegue solo en forma parcializada</v>
      </c>
      <c r="D13" s="59" t="str">
        <f>Mapa!G14</f>
        <v>Preventivo</v>
      </c>
      <c r="F13" s="109" t="s">
        <v>293</v>
      </c>
      <c r="G13" s="66"/>
      <c r="H13" s="59"/>
    </row>
    <row r="14" spans="1:8" ht="78.75" customHeight="1">
      <c r="A14" s="298" t="s">
        <v>477</v>
      </c>
      <c r="B14" s="52">
        <f>Mapa!D15</f>
        <v>7</v>
      </c>
      <c r="C14" s="46" t="str">
        <f>Mapa!E15</f>
        <v>Debilidades no resueltas en la entidad, producto de observaciones de las Auditorias de Control Interno</v>
      </c>
      <c r="D14" s="46"/>
      <c r="E14" s="56" t="str">
        <f>Mapa!G15</f>
        <v>Control Correctivo: Verificar el cumplimiento de los planes de mejoramiento dentro de las fechas establecidas</v>
      </c>
      <c r="F14" s="112" t="s">
        <v>294</v>
      </c>
      <c r="G14" s="183" t="s">
        <v>474</v>
      </c>
      <c r="H14" s="46"/>
    </row>
    <row r="15" spans="1:8" ht="78.75" customHeight="1">
      <c r="A15" s="299"/>
      <c r="B15" s="52">
        <f>Mapa!D16</f>
        <v>8</v>
      </c>
      <c r="C15" s="46" t="str">
        <f>Mapa!E16</f>
        <v>Acciones de mejora no efectivas.</v>
      </c>
      <c r="D15" s="46"/>
      <c r="E15" s="56" t="str">
        <f>Mapa!G16</f>
        <v>Control Correctivo: Reforzamiento de los deberes y derechos del empleado público.</v>
      </c>
      <c r="F15" s="112" t="s">
        <v>400</v>
      </c>
      <c r="G15" s="183" t="s">
        <v>474</v>
      </c>
      <c r="H15" s="46"/>
    </row>
    <row r="16" spans="1:8" ht="50.1" customHeight="1">
      <c r="A16" s="298" t="s">
        <v>479</v>
      </c>
      <c r="B16" s="52">
        <f>Mapa!D17</f>
        <v>9</v>
      </c>
      <c r="C16" s="46" t="str">
        <f>Mapa!E17</f>
        <v xml:space="preserve">Favorecer en beneficio propio o de un tercero para que se designe un  ponente de un proyecto de Acuerdo a través del sorteo. </v>
      </c>
      <c r="D16" s="56" t="str">
        <f>Mapa!G17</f>
        <v>Preventivo. Cumplir el Reglamento Interno, Acuerdo 348 de 2008.</v>
      </c>
      <c r="E16" s="54"/>
      <c r="F16" s="109" t="s">
        <v>110</v>
      </c>
      <c r="G16" s="59"/>
      <c r="H16" s="46"/>
    </row>
    <row r="17" spans="1:8" ht="56.25">
      <c r="A17" s="299"/>
      <c r="B17" s="52">
        <f>Mapa!D18</f>
        <v>10</v>
      </c>
      <c r="C17" s="46" t="str">
        <f>Mapa!E18</f>
        <v>Expedir certificaciones de honorarios que no se ajusten a la asistencia real de los Honorables Concejales a las sesiones plenarias y comisiones.</v>
      </c>
      <c r="D17" s="56" t="str">
        <f>Mapa!G18</f>
        <v>Preventivo. Registro biométrico, acta, audio y video</v>
      </c>
      <c r="E17" s="54"/>
      <c r="F17" s="109" t="s">
        <v>293</v>
      </c>
      <c r="G17" s="59"/>
      <c r="H17" s="56"/>
    </row>
    <row r="18" spans="1:8" ht="56.25">
      <c r="A18" s="299"/>
      <c r="B18" s="52">
        <f>Mapa!D19</f>
        <v>11</v>
      </c>
      <c r="C18" s="46" t="str">
        <f>Mapa!E19</f>
        <v>Otorgar prórrogas fuera de términos establecidos en el Reglamento Interno para los procesos de Gestión Normativa y Control Político.</v>
      </c>
      <c r="D18" s="56" t="str">
        <f>Mapa!G19</f>
        <v xml:space="preserve">Preventivo. Tablero de Control de términos. </v>
      </c>
      <c r="E18" s="54"/>
      <c r="F18" s="109" t="s">
        <v>293</v>
      </c>
      <c r="G18" s="59"/>
      <c r="H18" s="56"/>
    </row>
    <row r="19" spans="1:8" ht="45">
      <c r="A19" s="330"/>
      <c r="B19" s="52">
        <f>Mapa!D20</f>
        <v>12</v>
      </c>
      <c r="C19" s="46" t="str">
        <f>Mapa!E20</f>
        <v>Expedir certificacion de votaciones, que no correspondan a la reales, con el fin de favorecer un interés propio o de un tercero.</v>
      </c>
      <c r="D19" s="56" t="str">
        <f>Mapa!G20</f>
        <v>Preventivo. Verificar la información del registro biométrico de votación y audio de la sesión para expedir la certificación.</v>
      </c>
      <c r="F19" s="109" t="s">
        <v>110</v>
      </c>
      <c r="G19" s="59"/>
      <c r="H19" s="46"/>
    </row>
    <row r="20" spans="1:8" ht="56.25">
      <c r="A20" s="181" t="s">
        <v>478</v>
      </c>
      <c r="B20" s="52">
        <f>Mapa!D21</f>
        <v>13</v>
      </c>
      <c r="C20" s="46" t="str">
        <f>Mapa!E21</f>
        <v>Participación en la elección de  funcionarios omitiendo los requisitos de ley.</v>
      </c>
      <c r="D20" s="46"/>
      <c r="E20" s="56" t="str">
        <f>Mapa!G21</f>
        <v>Ceñirse a la normatividad vigente</v>
      </c>
      <c r="F20" s="109" t="s">
        <v>293</v>
      </c>
      <c r="G20" s="59"/>
      <c r="H20" s="46"/>
    </row>
    <row r="21" spans="1:8" ht="78.75">
      <c r="A21" s="313" t="s">
        <v>480</v>
      </c>
      <c r="B21" s="52">
        <f>Mapa!D22</f>
        <v>14</v>
      </c>
      <c r="C21" s="46" t="str">
        <f>Mapa!E22</f>
        <v>Nombramiento de funcionarios sin el lleno de los requisitos legales o reglamentarios.</v>
      </c>
      <c r="E21" s="56" t="str">
        <f>Mapa!G22</f>
        <v>Correctivo</v>
      </c>
      <c r="F21" s="109" t="s">
        <v>401</v>
      </c>
      <c r="G21" s="183" t="s">
        <v>474</v>
      </c>
      <c r="H21" s="46"/>
    </row>
    <row r="22" spans="1:8" ht="67.5">
      <c r="A22" s="349"/>
      <c r="B22" s="52">
        <f>Mapa!D23</f>
        <v>15</v>
      </c>
      <c r="C22" s="46" t="str">
        <f>Mapa!E23</f>
        <v>La vinculación de personal por prestación de servicios para realizar labores misionales.</v>
      </c>
      <c r="D22" s="56" t="s">
        <v>402</v>
      </c>
      <c r="E22" s="56"/>
      <c r="F22" s="109" t="s">
        <v>295</v>
      </c>
      <c r="G22" s="183" t="s">
        <v>474</v>
      </c>
      <c r="H22" s="59"/>
    </row>
    <row r="23" spans="1:8" ht="67.5">
      <c r="A23" s="349"/>
      <c r="B23" s="52">
        <f>Mapa!D24</f>
        <v>16</v>
      </c>
      <c r="C23" s="46" t="str">
        <f>Mapa!E24</f>
        <v>Presentación de documentos falsos o adulterados para la obtención de un empleo.</v>
      </c>
      <c r="D23" s="57" t="s">
        <v>296</v>
      </c>
      <c r="E23" s="56"/>
      <c r="F23" s="110" t="s">
        <v>297</v>
      </c>
      <c r="G23" s="183" t="s">
        <v>474</v>
      </c>
      <c r="H23" s="56"/>
    </row>
    <row r="24" spans="1:8" ht="56.25">
      <c r="A24" s="349"/>
      <c r="B24" s="52">
        <f>Mapa!D25</f>
        <v>17</v>
      </c>
      <c r="C24" s="46" t="str">
        <f>Mapa!E25</f>
        <v>La solicitud movimiento de personal de algunos Concejales para posesionar por fuera de los cronogramas.</v>
      </c>
      <c r="D24" s="46"/>
      <c r="E24" s="56" t="str">
        <f>Mapa!G25</f>
        <v>Correctivo</v>
      </c>
      <c r="F24" s="109" t="s">
        <v>298</v>
      </c>
      <c r="G24" s="183" t="s">
        <v>474</v>
      </c>
      <c r="H24" s="58"/>
    </row>
    <row r="25" spans="1:8" ht="56.25">
      <c r="A25" s="349"/>
      <c r="B25" s="52">
        <f>Mapa!D26</f>
        <v>18</v>
      </c>
      <c r="C25" s="46" t="str">
        <f>Mapa!E26</f>
        <v>No identificar los riesgos de corrupción en sus procesos y por lo tanto no implementar los controles</v>
      </c>
      <c r="D25" s="56"/>
      <c r="E25" s="56" t="str">
        <f>Mapa!G26</f>
        <v>Correctivo</v>
      </c>
      <c r="F25" s="109" t="s">
        <v>299</v>
      </c>
      <c r="G25" s="183" t="s">
        <v>474</v>
      </c>
      <c r="H25" s="58"/>
    </row>
    <row r="26" spans="1:8" ht="56.25">
      <c r="A26" s="349"/>
      <c r="B26" s="52">
        <f>Mapa!D27</f>
        <v>19</v>
      </c>
      <c r="C26" s="46" t="str">
        <f>Mapa!E27</f>
        <v xml:space="preserve">Mal aprovechamiento de los recursos invertidos en capacitación para los funcionarios del Concejo de Bogotá. </v>
      </c>
      <c r="D26" s="57"/>
      <c r="E26" s="56" t="str">
        <f>Mapa!G27</f>
        <v xml:space="preserve">Correctivo y Preventivo </v>
      </c>
      <c r="F26" s="109" t="s">
        <v>293</v>
      </c>
      <c r="G26" s="183" t="s">
        <v>474</v>
      </c>
      <c r="H26" s="59"/>
    </row>
    <row r="27" spans="1:8" ht="56.25">
      <c r="A27" s="349"/>
      <c r="B27" s="52">
        <f>Mapa!D28</f>
        <v>20</v>
      </c>
      <c r="C27" s="46" t="str">
        <f>Mapa!E28</f>
        <v>Que personas a quienes no les asiste el derecho se beneficien de los programas de bienestar que implementa la Corporación</v>
      </c>
      <c r="D27" s="46"/>
      <c r="E27" s="56" t="str">
        <f>Mapa!G28</f>
        <v>Preventivo</v>
      </c>
      <c r="F27" s="109" t="s">
        <v>293</v>
      </c>
      <c r="G27" s="183" t="s">
        <v>474</v>
      </c>
      <c r="H27" s="59"/>
    </row>
    <row r="28" spans="1:8" ht="90">
      <c r="A28" s="349"/>
      <c r="B28" s="52">
        <f>Mapa!D29</f>
        <v>21</v>
      </c>
      <c r="C28" s="46" t="str">
        <f>Mapa!E29</f>
        <v xml:space="preserve">Favorecimiento en encargo sin el lleno de requisitos </v>
      </c>
      <c r="D28" s="56" t="s">
        <v>403</v>
      </c>
      <c r="E28" s="56"/>
      <c r="F28" s="109" t="s">
        <v>293</v>
      </c>
      <c r="G28" s="183" t="s">
        <v>474</v>
      </c>
      <c r="H28" s="59"/>
    </row>
    <row r="29" spans="1:8" ht="101.25">
      <c r="A29" s="349"/>
      <c r="B29" s="52">
        <f>Mapa!D30</f>
        <v>22</v>
      </c>
      <c r="C29" s="46" t="str">
        <f>Mapa!E30</f>
        <v>Favorecimiento en la evaluación con calificación sobresaliente sin la verificación del portafolio de evidencias.</v>
      </c>
      <c r="D29" s="56" t="s">
        <v>404</v>
      </c>
      <c r="E29" s="56"/>
      <c r="F29" s="109" t="s">
        <v>293</v>
      </c>
      <c r="G29" s="183" t="s">
        <v>474</v>
      </c>
      <c r="H29" s="59"/>
    </row>
    <row r="30" spans="1:8" ht="101.25">
      <c r="A30" s="349"/>
      <c r="B30" s="52">
        <f>Mapa!D31</f>
        <v>23</v>
      </c>
      <c r="C30" s="46" t="str">
        <f>Mapa!E31</f>
        <v>Falsedad en la información presentada al Proceso de Seguridad y Salud en el Trabajo, en lo que refiere a reporte de accidente, documentos de contratistas, entre otros.</v>
      </c>
      <c r="D30" s="57" t="s">
        <v>405</v>
      </c>
      <c r="E30" s="56"/>
      <c r="F30" s="109" t="s">
        <v>293</v>
      </c>
      <c r="G30" s="183" t="s">
        <v>474</v>
      </c>
      <c r="H30" s="58"/>
    </row>
    <row r="31" spans="1:8" ht="56.25">
      <c r="A31" s="349"/>
      <c r="B31" s="52">
        <f>Mapa!D32</f>
        <v>24</v>
      </c>
      <c r="C31" s="46" t="str">
        <f>Mapa!E32</f>
        <v>Faltar a la confidencialidad por un inadecuado manejo de documentos del Proceso. Para beneficio propio.</v>
      </c>
      <c r="D31" s="57" t="s">
        <v>406</v>
      </c>
      <c r="E31" s="56"/>
      <c r="F31" s="109" t="s">
        <v>293</v>
      </c>
      <c r="G31" s="183" t="s">
        <v>474</v>
      </c>
      <c r="H31" s="58"/>
    </row>
    <row r="32" spans="1:8" ht="56.25">
      <c r="A32" s="298" t="s">
        <v>481</v>
      </c>
      <c r="B32" s="52">
        <f>Mapa!D33</f>
        <v>25</v>
      </c>
      <c r="C32" s="46" t="str">
        <f>Mapa!E33</f>
        <v>Demora en la Respuesta a los Derechos de Petición.</v>
      </c>
      <c r="D32" s="46" t="s">
        <v>300</v>
      </c>
      <c r="E32" s="56"/>
      <c r="F32" s="109" t="s">
        <v>293</v>
      </c>
      <c r="G32" s="59"/>
      <c r="H32" s="59"/>
    </row>
    <row r="33" spans="1:8" ht="50.1" customHeight="1">
      <c r="A33" s="299"/>
      <c r="B33" s="52">
        <f>Mapa!D34</f>
        <v>26</v>
      </c>
      <c r="C33" s="46" t="str">
        <f>Mapa!E34</f>
        <v>Emitir un concepto equivoco.</v>
      </c>
      <c r="D33" s="46"/>
      <c r="E33" s="56" t="str">
        <f>Mapa!G34</f>
        <v>Verificar que se apliquen en cada Expediente las normas legales Vigentes.</v>
      </c>
      <c r="F33" s="109" t="s">
        <v>110</v>
      </c>
      <c r="G33" s="58"/>
      <c r="H33" s="46"/>
    </row>
    <row r="34" spans="1:8" ht="56.25">
      <c r="A34" s="299"/>
      <c r="B34" s="52">
        <f>Mapa!D35</f>
        <v>27</v>
      </c>
      <c r="C34" s="46" t="str">
        <f>Mapa!E35</f>
        <v>Falta de aplicación del debido proceso en el ejercicio del control disciplinario.</v>
      </c>
      <c r="D34" s="56" t="str">
        <f>Mapa!G35</f>
        <v>Verificar que se cumpla el debido proceso en cada una de las etapas previstas para el Proceso, proceso del control disciplinario</v>
      </c>
      <c r="F34" s="109" t="s">
        <v>293</v>
      </c>
      <c r="G34" s="59"/>
      <c r="H34" s="59"/>
    </row>
    <row r="35" spans="1:8" ht="56.25">
      <c r="A35" s="298" t="s">
        <v>482</v>
      </c>
      <c r="B35" s="52">
        <f>Mapa!D36</f>
        <v>28</v>
      </c>
      <c r="C35" s="46" t="str">
        <f>Mapa!E36</f>
        <v>Recibir y almacenar los bienes y/o elementos de la Corporación</v>
      </c>
      <c r="D35" s="46"/>
      <c r="E35" s="56" t="str">
        <f>Mapa!G36</f>
        <v>Correctivo</v>
      </c>
      <c r="F35" s="109" t="s">
        <v>293</v>
      </c>
      <c r="G35" s="59"/>
      <c r="H35" s="46"/>
    </row>
    <row r="36" spans="1:8" ht="56.25">
      <c r="A36" s="299"/>
      <c r="B36" s="52">
        <f>Mapa!D37</f>
        <v>29</v>
      </c>
      <c r="C36" s="46" t="str">
        <f>Mapa!E37</f>
        <v>Hurto o daño intencional de activos y/o elementos de la Corporación</v>
      </c>
      <c r="D36" s="59" t="str">
        <f>Mapa!G37</f>
        <v>Preventivo</v>
      </c>
      <c r="E36" s="54"/>
      <c r="F36" s="109" t="s">
        <v>293</v>
      </c>
      <c r="G36" s="59"/>
      <c r="H36" s="46"/>
    </row>
    <row r="37" spans="1:8" ht="56.25">
      <c r="A37" s="298" t="s">
        <v>483</v>
      </c>
      <c r="B37" s="52">
        <f>Mapa!D38</f>
        <v>30</v>
      </c>
      <c r="C37" s="46" t="str">
        <f>Mapa!E38</f>
        <v>- Realizar cambios en la información favoreciendo intereses personales. 
- Cambiar o tergiversar información.
- Ocultar a la ciudadanía la información de carácter  público</v>
      </c>
      <c r="D37" s="59" t="str">
        <f>Mapa!G38</f>
        <v>Preventivo</v>
      </c>
      <c r="E37" s="54"/>
      <c r="F37" s="109" t="s">
        <v>293</v>
      </c>
      <c r="G37" s="59"/>
      <c r="H37" s="46"/>
    </row>
    <row r="38" spans="1:8" ht="67.5">
      <c r="A38" s="299"/>
      <c r="B38" s="52">
        <f>Mapa!D39</f>
        <v>31</v>
      </c>
      <c r="C38" s="46" t="str">
        <f>Mapa!E39</f>
        <v>En el trámite de expediente puede presentarse bien sea el hurto, robo o pérdida de expedientes completos o la mutilación de folios, lo cual podría entorpecer la disponibilidad, veracidad y exactitud de la información.</v>
      </c>
      <c r="D38" s="59" t="str">
        <f>Mapa!G39</f>
        <v>Preventivo</v>
      </c>
      <c r="E38" s="54"/>
      <c r="F38" s="135"/>
      <c r="G38" s="59"/>
      <c r="H38" s="46"/>
    </row>
    <row r="39" spans="1:8" ht="45">
      <c r="A39" s="330"/>
      <c r="B39" s="52">
        <f>Mapa!D40</f>
        <v>32</v>
      </c>
      <c r="C39" s="46" t="str">
        <f>Mapa!E40</f>
        <v>No presentar exigencias y rigurosidad en el manejo documental, archivo y pérdida de algún expediente con el fin de favorecer intereses personales,</v>
      </c>
      <c r="D39" s="59" t="str">
        <f>Mapa!G40</f>
        <v>Preventivo</v>
      </c>
      <c r="E39" s="54"/>
      <c r="F39" s="135"/>
      <c r="G39" s="59"/>
      <c r="H39" s="46"/>
    </row>
    <row r="40" spans="1:8" ht="78.75">
      <c r="A40" s="305" t="s">
        <v>484</v>
      </c>
      <c r="B40" s="52">
        <f>Mapa!D41</f>
        <v>33</v>
      </c>
      <c r="C40" s="46" t="str">
        <f>Mapa!E41</f>
        <v>Concentración de Información de determinadas actividades o procesos en una sola persona</v>
      </c>
      <c r="D40" s="46"/>
      <c r="E40" s="56" t="str">
        <f>Mapa!G41</f>
        <v>Control Correctivo: Asignación de responsabilidades y actividades de cada perfil de Acuerdo al Manual de Funciones y Competencias Laborales, planes de mejoramiento dentro de las fechas establecidas</v>
      </c>
      <c r="F40" s="109" t="s">
        <v>301</v>
      </c>
      <c r="G40" s="59"/>
      <c r="H40" s="56"/>
    </row>
    <row r="41" spans="1:8" ht="78.75">
      <c r="A41" s="351"/>
      <c r="B41" s="52">
        <f>Mapa!D42</f>
        <v>34</v>
      </c>
      <c r="C41" s="46" t="str">
        <f>Mapa!E42</f>
        <v>Deficiencia de sistemas, equipos y software</v>
      </c>
      <c r="D41" s="56" t="s">
        <v>407</v>
      </c>
      <c r="E41" s="56"/>
      <c r="F41" s="109" t="s">
        <v>301</v>
      </c>
      <c r="G41" s="59"/>
      <c r="H41" s="56"/>
    </row>
    <row r="42" spans="1:8" ht="78.75">
      <c r="A42" s="351"/>
      <c r="B42" s="52">
        <f>Mapa!D43</f>
        <v>35</v>
      </c>
      <c r="C42" s="46" t="str">
        <f>Mapa!E43</f>
        <v>Sistemas de Información susceptibles de manipulación o adulteración</v>
      </c>
      <c r="D42" s="56" t="s">
        <v>408</v>
      </c>
      <c r="E42" s="56"/>
      <c r="F42" s="109" t="s">
        <v>301</v>
      </c>
      <c r="G42" s="47"/>
      <c r="H42" s="46"/>
    </row>
    <row r="43" spans="1:8" ht="78.75">
      <c r="A43" s="351"/>
      <c r="B43" s="52">
        <f>Mapa!D44</f>
        <v>36</v>
      </c>
      <c r="C43" s="46" t="str">
        <f>Mapa!E44</f>
        <v>Falta de claridad en la designación de recurso humano para realizar las funciones del administrador del sistema, del servidor y de la base de datos.</v>
      </c>
      <c r="D43" s="46"/>
      <c r="E43" s="56" t="str">
        <f>Mapa!G44</f>
        <v>Control Correctivo: asignación de responsabilidades y actividades de cada perfil de Acuerdo con el Manual de Funciones y Competencias Laborales.</v>
      </c>
      <c r="F43" s="109" t="s">
        <v>301</v>
      </c>
      <c r="G43" s="47"/>
      <c r="H43" s="46"/>
    </row>
    <row r="44" spans="1:8" ht="78.75">
      <c r="A44" s="351"/>
      <c r="B44" s="52">
        <f>Mapa!D45</f>
        <v>37</v>
      </c>
      <c r="C44" s="46" t="str">
        <f>Mapa!E45</f>
        <v>Fallas en oportunidad en la entrega de las soluciones a los requerimientos de modificación y/o actualización de los sistemas de información.</v>
      </c>
      <c r="D44" s="56" t="s">
        <v>186</v>
      </c>
      <c r="E44" s="56"/>
      <c r="F44" s="109" t="s">
        <v>301</v>
      </c>
      <c r="G44" s="47"/>
      <c r="H44" s="46"/>
    </row>
    <row r="45" spans="1:8" ht="78.75">
      <c r="A45" s="351"/>
      <c r="B45" s="52">
        <f>Mapa!D46</f>
        <v>38</v>
      </c>
      <c r="C45" s="46" t="str">
        <f>Mapa!E46</f>
        <v>Seguridad en el manejo de las claves por parte de los usuarios.</v>
      </c>
      <c r="D45" s="46"/>
      <c r="E45" s="56" t="str">
        <f>Mapa!G46</f>
        <v>Control Correctivo : El sistema automáticamente solicita al usuario el cambio de clave  periódicamente</v>
      </c>
      <c r="F45" s="109" t="s">
        <v>301</v>
      </c>
      <c r="G45" s="47"/>
      <c r="H45" s="46"/>
    </row>
    <row r="46" spans="1:8" ht="56.25">
      <c r="A46" s="181" t="s">
        <v>489</v>
      </c>
      <c r="B46" s="52">
        <f>Mapa!D47</f>
        <v>39</v>
      </c>
      <c r="C46" s="46" t="str">
        <f>Mapa!E47</f>
        <v>No informar o desinformar al solicitante y no tramitar la información</v>
      </c>
      <c r="D46" s="46" t="s">
        <v>165</v>
      </c>
      <c r="E46" s="56"/>
      <c r="F46" s="109" t="s">
        <v>293</v>
      </c>
      <c r="G46" s="59"/>
      <c r="H46" s="59"/>
    </row>
    <row r="47" spans="1:8" ht="50.1" customHeight="1">
      <c r="A47" s="305" t="s">
        <v>486</v>
      </c>
      <c r="B47" s="52">
        <f>Mapa!D48</f>
        <v>40</v>
      </c>
      <c r="C47" s="46" t="str">
        <f>Mapa!E48</f>
        <v>Cambiar el sentido de las intervenciones de los Honorables Concejales por influencia de un tercero  en las actas transcritas.</v>
      </c>
      <c r="D47" s="56" t="str">
        <f>Mapa!G48</f>
        <v xml:space="preserve">Preventivo: El responsable de la revisión de las actas transcritas verificará que la información del documento corresponde al audio. </v>
      </c>
      <c r="E47" s="56"/>
      <c r="F47" s="109" t="s">
        <v>110</v>
      </c>
      <c r="G47" s="59"/>
      <c r="H47" s="46"/>
    </row>
    <row r="48" spans="1:8" ht="50.1" customHeight="1">
      <c r="A48" s="306"/>
      <c r="B48" s="52">
        <f>Mapa!D49</f>
        <v>41</v>
      </c>
      <c r="C48" s="46" t="str">
        <f>Mapa!E49</f>
        <v>Manipulación de la grabación en la sesion por solicitud de terceros.</v>
      </c>
      <c r="D48" s="56" t="str">
        <f>Mapa!G49</f>
        <v xml:space="preserve">Preventivo. Publicar y registro del audio correspondiente en la red interna de la Corporación.  </v>
      </c>
      <c r="E48" s="56"/>
      <c r="F48" s="109" t="s">
        <v>110</v>
      </c>
      <c r="G48" s="59"/>
      <c r="H48" s="46"/>
    </row>
    <row r="49" spans="1:8" ht="50.1" customHeight="1">
      <c r="A49" s="306"/>
      <c r="B49" s="52">
        <f>Mapa!D50</f>
        <v>42</v>
      </c>
      <c r="C49" s="46" t="str">
        <f>Mapa!E50</f>
        <v xml:space="preserve">Publicar parcialmente el contenido de los Proyectos de Acuerdo en beneficio de terceros. </v>
      </c>
      <c r="D49" s="56" t="str">
        <f>Mapa!G50</f>
        <v xml:space="preserve">Preventivo. Verificar el contenido del texto publicado con el contenido del texto aprobado. </v>
      </c>
      <c r="E49" s="56"/>
      <c r="F49" s="109" t="s">
        <v>110</v>
      </c>
      <c r="G49" s="59"/>
      <c r="H49" s="46"/>
    </row>
    <row r="50" spans="1:8" ht="112.5">
      <c r="A50" s="305" t="s">
        <v>490</v>
      </c>
      <c r="B50" s="52">
        <f>Mapa!D51</f>
        <v>43</v>
      </c>
      <c r="C50" s="46" t="str">
        <f>Mapa!E51</f>
        <v>Debido al incumplimiento de términos para el reporte de novedades se pueden pueden generar inconsistencias en la liquidación de los aportes, ocasionando inexactitud en los pagos , desprotección de los  funcionarios por parte del Sistema de Seguridad Social. e incurrir en mora con el correspondiente pago de intereses</v>
      </c>
      <c r="D50" s="56"/>
      <c r="E50" s="56" t="str">
        <f>Mapa!G51</f>
        <v>Dar cumplimiento cabal a la Circular de cierres de novedades firmada por el Director Financiero.
Evidenciar el motivo por el cual se presentan las diferencias  y corregirlas inmediatamente en los pagos de autoliquidación. 
Dejar soporte evidenciando de la comparación Perno vs Operador SU APORTE PLUS.</v>
      </c>
      <c r="F50" s="109" t="s">
        <v>302</v>
      </c>
      <c r="G50" s="51"/>
      <c r="H50" s="46"/>
    </row>
    <row r="51" spans="1:8" ht="67.5">
      <c r="A51" s="302"/>
      <c r="B51" s="52">
        <f>Mapa!D52</f>
        <v>44</v>
      </c>
      <c r="C51" s="46" t="str">
        <f>Mapa!E52</f>
        <v>Demora en la contratación y en la liquidación de contratos por la falta de personal.</v>
      </c>
      <c r="D51" s="56"/>
      <c r="E51" s="56" t="str">
        <f>Mapa!G52</f>
        <v>Asignación de personal de acuerdo al perfil de la necesidad.</v>
      </c>
      <c r="F51" s="109" t="s">
        <v>302</v>
      </c>
      <c r="G51" s="59"/>
      <c r="H51" s="46"/>
    </row>
    <row r="52" spans="1:8" ht="67.5">
      <c r="A52" s="302"/>
      <c r="B52" s="52">
        <f>Mapa!D53</f>
        <v>45</v>
      </c>
      <c r="C52" s="46" t="str">
        <f>Mapa!E53</f>
        <v>Debido a la alta rotación de la nómina se pueden presentar diferencias significativas entre el PAC programado para pagos y el PAC realmente ejecutado</v>
      </c>
      <c r="D52" s="56" t="str">
        <f>Mapa!G53</f>
        <v>Realizar comparativos en tiempo real  y obtener información histórica de los registros.</v>
      </c>
      <c r="E52" s="56"/>
      <c r="F52" s="109" t="s">
        <v>302</v>
      </c>
      <c r="G52" s="59"/>
      <c r="H52" s="56"/>
    </row>
    <row r="53" spans="1:8" ht="67.5">
      <c r="A53" s="302"/>
      <c r="B53" s="52">
        <f>Mapa!D54</f>
        <v>46</v>
      </c>
      <c r="C53" s="46" t="str">
        <f>Mapa!E54</f>
        <v xml:space="preserve">Debido al incremento salarial anual se puede presentar el caso de que una o varias UAN superen el tope  establecido de los 48 S.M.L.M.V, para cada Honorable Concejal ya que este es actualizado automaticamente cada año. </v>
      </c>
      <c r="D53" s="56" t="str">
        <f>Mapa!G54</f>
        <v>La Mesa Directiva de la Corporacion debe fijar una directriz mediante la cual se establezca un monto fijo para cada UAN, como reserva para prever dicha contingencia.</v>
      </c>
      <c r="F53" s="109" t="s">
        <v>302</v>
      </c>
      <c r="G53" s="59"/>
      <c r="H53" s="46"/>
    </row>
    <row r="54" spans="1:8" ht="78.75">
      <c r="A54" s="302"/>
      <c r="B54" s="52">
        <f>Mapa!D55</f>
        <v>47</v>
      </c>
      <c r="C54" s="46" t="str">
        <f>Mapa!E55</f>
        <v>Debido a no contar con soporte tecnico permanente del aplicativo PERNO,  existe una desactualizacion del software lo cual generaria  valores errados en las liquidaciones ocasionando inconformidad a los funcionarios y sanciones disciplinarias.</v>
      </c>
      <c r="D54" s="56" t="s">
        <v>412</v>
      </c>
      <c r="E54" s="56"/>
      <c r="F54" s="109" t="s">
        <v>302</v>
      </c>
      <c r="G54" s="59"/>
      <c r="H54" s="46"/>
    </row>
    <row r="55" spans="1:8" ht="112.5">
      <c r="A55" s="302"/>
      <c r="B55" s="52">
        <f>Mapa!D56</f>
        <v>48</v>
      </c>
      <c r="C55" s="46" t="str">
        <f>Mapa!E56</f>
        <v>Debido al no cumplimiento de las obligaciones contractuales y/o  a la falta de documentación por parte de los proveedores se generan demoras en los pagos de facturacion.</v>
      </c>
      <c r="D55" s="56"/>
      <c r="E55" s="56" t="s">
        <v>413</v>
      </c>
      <c r="F55" s="109" t="s">
        <v>302</v>
      </c>
      <c r="G55" s="47"/>
      <c r="H55" s="47"/>
    </row>
    <row r="56" spans="1:8" ht="67.5">
      <c r="A56" s="302"/>
      <c r="B56" s="52">
        <f>Mapa!D58</f>
        <v>50</v>
      </c>
      <c r="C56" s="46" t="str">
        <f>Mapa!E58</f>
        <v>Debido a que la información en los formatos de pago de intereses no se entrega  antes de las fechas estipuladas para su revisión y autorización de pagos a Tesorería Dstrital, se puede presentar incumplimiento a lo establecido en la ley</v>
      </c>
      <c r="D56" s="56" t="s">
        <v>414</v>
      </c>
      <c r="E56" s="56"/>
      <c r="F56" s="109" t="s">
        <v>302</v>
      </c>
      <c r="G56" s="59"/>
      <c r="H56" s="47"/>
    </row>
    <row r="57" spans="1:8" ht="101.25">
      <c r="A57" s="313" t="s">
        <v>488</v>
      </c>
      <c r="B57" s="52">
        <f>Mapa!D59</f>
        <v>51</v>
      </c>
      <c r="C57" s="46" t="str">
        <f>Mapa!E59</f>
        <v>No dar a conocer oportunamente irregularidades evidenciadas en la Entidad a los Entes de Control</v>
      </c>
      <c r="D57" s="46"/>
      <c r="E57" s="56" t="str">
        <f>Mapa!G59</f>
        <v>Informes de Auditoria y Seguimiento a cronograma</v>
      </c>
      <c r="F57" s="109" t="s">
        <v>303</v>
      </c>
      <c r="G57" s="47"/>
      <c r="H57" s="46"/>
    </row>
    <row r="58" spans="1:8" ht="101.25">
      <c r="A58" s="349"/>
      <c r="B58" s="52">
        <f>Mapa!D60</f>
        <v>52</v>
      </c>
      <c r="C58" s="46" t="str">
        <f>Mapa!E60</f>
        <v>Presentar en los informes información imprecisa e incompleta a los entes externos</v>
      </c>
      <c r="D58" s="46"/>
      <c r="E58" s="56" t="str">
        <f>Mapa!G60</f>
        <v xml:space="preserve">Verificación antes de enviar la información </v>
      </c>
      <c r="F58" s="109" t="s">
        <v>409</v>
      </c>
      <c r="G58" s="47"/>
      <c r="H58" s="46"/>
    </row>
    <row r="59" spans="1:8" ht="101.25">
      <c r="A59" s="349"/>
      <c r="B59" s="52">
        <f>Mapa!D61</f>
        <v>53</v>
      </c>
      <c r="C59" s="46" t="str">
        <f>Mapa!E61</f>
        <v>Tráfico de influencias en las auditorías.</v>
      </c>
      <c r="D59" s="46"/>
      <c r="E59" s="56" t="str">
        <f>Mapa!G61</f>
        <v>Niveles de Autoridad</v>
      </c>
      <c r="F59" s="109" t="s">
        <v>304</v>
      </c>
      <c r="G59" s="47"/>
      <c r="H59" s="46"/>
    </row>
    <row r="60" spans="1:8" ht="78.75">
      <c r="A60" s="349"/>
      <c r="B60" s="52">
        <f>Mapa!D62</f>
        <v>54</v>
      </c>
      <c r="C60" s="46" t="str">
        <f>Mapa!E62</f>
        <v>Inadecuado manejo de expedientes y documentos.</v>
      </c>
      <c r="D60" s="46"/>
      <c r="E60" s="56" t="str">
        <f>Mapa!G62</f>
        <v>Registros controlados</v>
      </c>
      <c r="F60" s="109" t="s">
        <v>410</v>
      </c>
      <c r="G60" s="47"/>
      <c r="H60" s="46"/>
    </row>
    <row r="61" spans="1:8" ht="67.5">
      <c r="A61" s="350"/>
      <c r="B61" s="52">
        <f>Mapa!D63</f>
        <v>55</v>
      </c>
      <c r="C61" s="46" t="str">
        <f>Mapa!E63</f>
        <v>Uso indebido de información.</v>
      </c>
      <c r="D61" s="46"/>
      <c r="E61" s="56" t="str">
        <f>Mapa!G63</f>
        <v>Custodia apropiada de la información</v>
      </c>
      <c r="F61" s="109" t="s">
        <v>305</v>
      </c>
      <c r="G61" s="47"/>
      <c r="H61" s="46"/>
    </row>
    <row r="62" spans="1:8">
      <c r="A62" s="142"/>
      <c r="B62" s="143"/>
      <c r="C62" s="144"/>
      <c r="D62" s="149">
        <f>COUNTA(D8:D61)</f>
        <v>28</v>
      </c>
      <c r="E62" s="149">
        <f>COUNTA(E8:E61)</f>
        <v>26</v>
      </c>
      <c r="F62" s="145" t="s">
        <v>397</v>
      </c>
      <c r="G62" s="136">
        <f>COUNTA(G8:G61)</f>
        <v>18</v>
      </c>
      <c r="H62" s="136">
        <f>COUNTA(H8:H61)</f>
        <v>0</v>
      </c>
    </row>
    <row r="63" spans="1:8">
      <c r="A63" s="142"/>
      <c r="C63" s="17"/>
      <c r="G63" s="185">
        <f>G62/$B$61</f>
        <v>0.32727272727272727</v>
      </c>
      <c r="H63" s="185">
        <f>H62/$B$61</f>
        <v>0</v>
      </c>
    </row>
    <row r="64" spans="1:8">
      <c r="A64" s="142"/>
      <c r="F64" s="118" t="s">
        <v>307</v>
      </c>
    </row>
    <row r="65" spans="6:6">
      <c r="F65" s="118" t="s">
        <v>117</v>
      </c>
    </row>
    <row r="66" spans="6:6">
      <c r="F66" s="118" t="s">
        <v>74</v>
      </c>
    </row>
  </sheetData>
  <mergeCells count="20">
    <mergeCell ref="A50:A56"/>
    <mergeCell ref="A5:H5"/>
    <mergeCell ref="A6:E6"/>
    <mergeCell ref="G6:H6"/>
    <mergeCell ref="A57:A61"/>
    <mergeCell ref="A14:A15"/>
    <mergeCell ref="A16:A19"/>
    <mergeCell ref="A21:A31"/>
    <mergeCell ref="A32:A34"/>
    <mergeCell ref="A35:A36"/>
    <mergeCell ref="A40:A45"/>
    <mergeCell ref="A47:A49"/>
    <mergeCell ref="A8:A12"/>
    <mergeCell ref="A37:A39"/>
    <mergeCell ref="A1:C3"/>
    <mergeCell ref="G1:H1"/>
    <mergeCell ref="G2:H2"/>
    <mergeCell ref="G3:H3"/>
    <mergeCell ref="D1:F1"/>
    <mergeCell ref="D2:F3"/>
  </mergeCells>
  <phoneticPr fontId="12" type="noConversion"/>
  <printOptions horizontalCentered="1" verticalCentered="1"/>
  <pageMargins left="0.19685039370078741" right="0.19685039370078741" top="0.19685039370078741" bottom="0.59055118110236227" header="0" footer="0"/>
  <pageSetup scale="95" fitToHeight="6" orientation="landscape" r:id="rId1"/>
  <headerFooter>
    <oddFooter>&amp;L&amp;G&amp;C&amp;8“EL CONCEJO, COMPROMISO Y TRANSPARENCIA POR BOGOTÁ"&amp;R&amp;G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4" sqref="C4"/>
    </sheetView>
  </sheetViews>
  <sheetFormatPr baseColWidth="10" defaultRowHeight="11.25"/>
  <cols>
    <col min="1" max="1" width="30.85546875" style="17" customWidth="1"/>
    <col min="2" max="3" width="25.7109375" style="17" customWidth="1"/>
    <col min="4" max="4" width="47.140625" style="17" customWidth="1"/>
    <col min="5" max="6" width="6.7109375" style="17" customWidth="1"/>
    <col min="7" max="16384" width="11.42578125" style="17"/>
  </cols>
  <sheetData>
    <row r="1" spans="1:6" ht="12.75" customHeight="1">
      <c r="A1" s="353" t="s">
        <v>11</v>
      </c>
      <c r="B1" s="354"/>
      <c r="C1" s="354"/>
      <c r="D1" s="354"/>
      <c r="E1" s="354"/>
      <c r="F1" s="355"/>
    </row>
    <row r="2" spans="1:6" ht="11.25" customHeight="1">
      <c r="A2" s="370" t="s">
        <v>12</v>
      </c>
      <c r="B2" s="371"/>
      <c r="C2" s="372"/>
      <c r="D2" s="18" t="s">
        <v>14</v>
      </c>
      <c r="E2" s="353" t="s">
        <v>15</v>
      </c>
      <c r="F2" s="355"/>
    </row>
    <row r="3" spans="1:6" ht="11.25" customHeight="1">
      <c r="A3" s="19" t="s">
        <v>13</v>
      </c>
      <c r="B3" s="20" t="s">
        <v>95</v>
      </c>
      <c r="C3" s="20" t="s">
        <v>96</v>
      </c>
      <c r="D3" s="20" t="s">
        <v>93</v>
      </c>
      <c r="E3" s="19" t="s">
        <v>16</v>
      </c>
      <c r="F3" s="18" t="s">
        <v>17</v>
      </c>
    </row>
    <row r="4" spans="1:6" ht="33" customHeight="1">
      <c r="A4" s="359" t="s">
        <v>77</v>
      </c>
      <c r="B4" s="45" t="s">
        <v>107</v>
      </c>
      <c r="C4" s="45" t="s">
        <v>108</v>
      </c>
      <c r="D4" s="22" t="s">
        <v>18</v>
      </c>
      <c r="E4" s="23">
        <v>1</v>
      </c>
      <c r="F4" s="24">
        <v>2</v>
      </c>
    </row>
    <row r="5" spans="1:6" ht="45" customHeight="1">
      <c r="A5" s="360"/>
      <c r="B5" s="25" t="s">
        <v>78</v>
      </c>
      <c r="C5" s="25" t="s">
        <v>79</v>
      </c>
      <c r="D5" s="26" t="s">
        <v>19</v>
      </c>
      <c r="E5" s="27">
        <v>1</v>
      </c>
      <c r="F5" s="27">
        <v>2</v>
      </c>
    </row>
    <row r="6" spans="1:6" ht="23.1" customHeight="1">
      <c r="A6" s="360"/>
      <c r="B6" s="28"/>
      <c r="C6" s="29"/>
      <c r="D6" s="21" t="s">
        <v>20</v>
      </c>
      <c r="E6" s="30">
        <v>1</v>
      </c>
      <c r="F6" s="30">
        <v>3</v>
      </c>
    </row>
    <row r="7" spans="1:6" ht="12.75" customHeight="1">
      <c r="A7" s="360"/>
      <c r="B7" s="21"/>
      <c r="C7" s="29"/>
      <c r="D7" s="31" t="s">
        <v>80</v>
      </c>
      <c r="E7" s="32">
        <f>SUM(E4:E6)</f>
        <v>3</v>
      </c>
      <c r="F7" s="32">
        <f>SUM(F4:F6)</f>
        <v>7</v>
      </c>
    </row>
    <row r="8" spans="1:6" ht="12.75" customHeight="1">
      <c r="A8" s="361"/>
      <c r="B8" s="29"/>
      <c r="C8" s="29"/>
      <c r="D8" s="33" t="s">
        <v>94</v>
      </c>
      <c r="E8" s="356">
        <f>SUM(E7:F7)</f>
        <v>10</v>
      </c>
      <c r="F8" s="357"/>
    </row>
    <row r="9" spans="1:6">
      <c r="A9" s="34"/>
      <c r="B9" s="34"/>
      <c r="C9" s="34"/>
      <c r="D9" s="34"/>
      <c r="E9" s="34"/>
      <c r="F9" s="34"/>
    </row>
    <row r="10" spans="1:6">
      <c r="A10" s="34"/>
      <c r="B10" s="35" t="s">
        <v>82</v>
      </c>
      <c r="C10" s="34"/>
      <c r="D10" s="34"/>
      <c r="E10" s="34"/>
      <c r="F10" s="34"/>
    </row>
    <row r="11" spans="1:6">
      <c r="A11" s="36" t="s">
        <v>83</v>
      </c>
      <c r="B11" s="37" t="s">
        <v>90</v>
      </c>
      <c r="C11" s="34"/>
      <c r="D11" s="34"/>
      <c r="E11" s="34"/>
      <c r="F11" s="34"/>
    </row>
    <row r="12" spans="1:6">
      <c r="A12" s="36" t="s">
        <v>84</v>
      </c>
      <c r="B12" s="37" t="s">
        <v>91</v>
      </c>
      <c r="C12" s="34"/>
      <c r="D12" s="34"/>
      <c r="E12" s="34"/>
      <c r="F12" s="34"/>
    </row>
    <row r="13" spans="1:6">
      <c r="A13" s="36" t="s">
        <v>85</v>
      </c>
      <c r="B13" s="34" t="s">
        <v>88</v>
      </c>
      <c r="C13" s="34"/>
      <c r="D13" s="34"/>
      <c r="E13" s="34"/>
      <c r="F13" s="34"/>
    </row>
    <row r="14" spans="1:6">
      <c r="A14" s="36" t="s">
        <v>86</v>
      </c>
      <c r="B14" s="34" t="s">
        <v>89</v>
      </c>
      <c r="C14" s="34"/>
      <c r="D14" s="34"/>
      <c r="E14" s="34"/>
      <c r="F14" s="34"/>
    </row>
    <row r="15" spans="1:6">
      <c r="A15" s="36" t="s">
        <v>87</v>
      </c>
      <c r="B15" s="37" t="s">
        <v>92</v>
      </c>
      <c r="C15" s="34"/>
      <c r="D15" s="34"/>
      <c r="E15" s="34"/>
      <c r="F15" s="34"/>
    </row>
    <row r="16" spans="1:6">
      <c r="A16" s="34"/>
      <c r="B16" s="34"/>
      <c r="C16" s="34"/>
      <c r="D16" s="34"/>
      <c r="E16" s="34"/>
      <c r="F16" s="34"/>
    </row>
    <row r="17" spans="1:6" ht="23.1" customHeight="1">
      <c r="A17" s="358" t="s">
        <v>97</v>
      </c>
      <c r="B17" s="358"/>
      <c r="C17" s="358"/>
      <c r="D17" s="358"/>
      <c r="E17" s="358"/>
      <c r="F17" s="358"/>
    </row>
    <row r="18" spans="1:6">
      <c r="A18" s="34"/>
      <c r="B18" s="34"/>
      <c r="C18" s="34"/>
      <c r="D18" s="34"/>
      <c r="E18" s="34"/>
      <c r="F18" s="34"/>
    </row>
    <row r="19" spans="1:6">
      <c r="A19" s="18" t="s">
        <v>25</v>
      </c>
      <c r="B19" s="18" t="s">
        <v>99</v>
      </c>
      <c r="C19" s="18" t="s">
        <v>98</v>
      </c>
      <c r="D19" s="18" t="s">
        <v>81</v>
      </c>
      <c r="E19" s="353" t="s">
        <v>22</v>
      </c>
      <c r="F19" s="355"/>
    </row>
    <row r="20" spans="1:6" ht="24" customHeight="1">
      <c r="A20" s="363" t="s">
        <v>24</v>
      </c>
      <c r="B20" s="362" t="s">
        <v>63</v>
      </c>
      <c r="C20" s="38" t="s">
        <v>100</v>
      </c>
      <c r="D20" s="30">
        <v>3</v>
      </c>
      <c r="E20" s="364" t="str">
        <f>IF(D23&lt;4,"Preventivo","Correctivo")</f>
        <v>Preventivo</v>
      </c>
      <c r="F20" s="365"/>
    </row>
    <row r="21" spans="1:6" ht="12" customHeight="1">
      <c r="A21" s="363"/>
      <c r="B21" s="362"/>
      <c r="C21" s="39" t="s">
        <v>101</v>
      </c>
      <c r="D21" s="30">
        <v>3</v>
      </c>
      <c r="E21" s="366"/>
      <c r="F21" s="367"/>
    </row>
    <row r="22" spans="1:6" ht="12" customHeight="1">
      <c r="A22" s="363"/>
      <c r="B22" s="362"/>
      <c r="C22" s="39" t="s">
        <v>102</v>
      </c>
      <c r="D22" s="30">
        <v>5</v>
      </c>
      <c r="E22" s="368"/>
      <c r="F22" s="369"/>
    </row>
    <row r="23" spans="1:6">
      <c r="A23" s="34"/>
      <c r="B23" s="34"/>
      <c r="C23" s="40" t="s">
        <v>103</v>
      </c>
      <c r="D23" s="41">
        <f>AVERAGE(D20:D22)</f>
        <v>3.6666666666666665</v>
      </c>
      <c r="E23" s="34"/>
      <c r="F23" s="34"/>
    </row>
  </sheetData>
  <mergeCells count="10">
    <mergeCell ref="B20:B22"/>
    <mergeCell ref="A20:A22"/>
    <mergeCell ref="E20:F22"/>
    <mergeCell ref="A2:C2"/>
    <mergeCell ref="E2:F2"/>
    <mergeCell ref="A1:F1"/>
    <mergeCell ref="E8:F8"/>
    <mergeCell ref="E19:F19"/>
    <mergeCell ref="A17:F17"/>
    <mergeCell ref="A4:A8"/>
  </mergeCells>
  <phoneticPr fontId="1" type="noConversion"/>
  <hyperlinks>
    <hyperlink ref="A2:C2" location="Mapa!A1" display="CONTROLES"/>
  </hyperlinks>
  <printOptions horizontalCentered="1" verticalCentered="1"/>
  <pageMargins left="0" right="0" top="0" bottom="0" header="0" footer="0"/>
  <pageSetup paperSize="120"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ColWidth="11.42578125" defaultRowHeight="12.75"/>
  <sheetData>
    <row r="1" spans="1:8">
      <c r="A1" s="6" t="s">
        <v>119</v>
      </c>
    </row>
    <row r="2" spans="1:8" ht="39.950000000000003" customHeight="1">
      <c r="A2" s="374" t="s">
        <v>26</v>
      </c>
      <c r="B2" s="374"/>
      <c r="C2" s="374"/>
      <c r="D2" s="374"/>
      <c r="E2" s="374"/>
      <c r="F2" s="374"/>
      <c r="G2" s="374"/>
      <c r="H2" s="374"/>
    </row>
    <row r="3" spans="1:8" ht="12.75" customHeight="1">
      <c r="A3" s="8"/>
      <c r="B3" s="8"/>
      <c r="C3" s="8"/>
      <c r="D3" s="8"/>
      <c r="E3" s="8"/>
      <c r="F3" s="8"/>
      <c r="G3" s="8"/>
      <c r="H3" s="8"/>
    </row>
    <row r="4" spans="1:8" ht="12.75" customHeight="1">
      <c r="A4" s="5" t="s">
        <v>28</v>
      </c>
    </row>
    <row r="5" spans="1:8" ht="24.95" customHeight="1">
      <c r="A5" s="373" t="s">
        <v>27</v>
      </c>
      <c r="B5" s="373"/>
      <c r="C5" s="373"/>
      <c r="D5" s="373"/>
      <c r="E5" s="373"/>
      <c r="F5" s="373"/>
      <c r="G5" s="373"/>
      <c r="H5" s="373"/>
    </row>
    <row r="7" spans="1:8">
      <c r="A7" s="6" t="s">
        <v>29</v>
      </c>
    </row>
    <row r="8" spans="1:8">
      <c r="A8" s="7" t="s">
        <v>30</v>
      </c>
    </row>
    <row r="9" spans="1:8">
      <c r="A9" t="s">
        <v>31</v>
      </c>
    </row>
    <row r="10" spans="1:8">
      <c r="A10" t="s">
        <v>32</v>
      </c>
    </row>
    <row r="11" spans="1:8">
      <c r="A11" t="s">
        <v>33</v>
      </c>
    </row>
    <row r="12" spans="1:8">
      <c r="A12" t="s">
        <v>34</v>
      </c>
    </row>
    <row r="13" spans="1:8">
      <c r="A13" t="s">
        <v>35</v>
      </c>
    </row>
    <row r="14" spans="1:8">
      <c r="A14" t="s">
        <v>36</v>
      </c>
    </row>
    <row r="15" spans="1:8">
      <c r="A15" t="s">
        <v>37</v>
      </c>
    </row>
    <row r="16" spans="1:8">
      <c r="A16" s="85" t="s">
        <v>38</v>
      </c>
      <c r="B16" s="85"/>
      <c r="C16" s="85"/>
      <c r="D16" s="85"/>
      <c r="E16" s="85"/>
      <c r="F16" s="85"/>
    </row>
    <row r="17" spans="1:8">
      <c r="A17" s="85" t="s">
        <v>39</v>
      </c>
      <c r="B17" s="85"/>
      <c r="C17" s="85"/>
      <c r="D17" s="85"/>
      <c r="E17" s="85"/>
      <c r="F17" s="85"/>
      <c r="G17" s="85"/>
    </row>
    <row r="18" spans="1:8" ht="24.95" customHeight="1">
      <c r="A18" s="373" t="s">
        <v>40</v>
      </c>
      <c r="B18" s="373"/>
      <c r="C18" s="373"/>
      <c r="D18" s="373"/>
      <c r="E18" s="373"/>
      <c r="F18" s="373"/>
      <c r="G18" s="373"/>
      <c r="H18" s="373"/>
    </row>
    <row r="19" spans="1:8" ht="24.95" customHeight="1">
      <c r="A19" s="373" t="s">
        <v>41</v>
      </c>
      <c r="B19" s="373"/>
      <c r="C19" s="373"/>
      <c r="D19" s="373"/>
      <c r="E19" s="373"/>
      <c r="F19" s="373"/>
      <c r="G19" s="373"/>
      <c r="H19" s="373"/>
    </row>
    <row r="20" spans="1:8">
      <c r="A20" t="s">
        <v>42</v>
      </c>
    </row>
    <row r="21" spans="1:8">
      <c r="A21" t="s">
        <v>43</v>
      </c>
    </row>
    <row r="22" spans="1:8">
      <c r="A22" t="s">
        <v>44</v>
      </c>
    </row>
    <row r="23" spans="1:8">
      <c r="A23" t="s">
        <v>45</v>
      </c>
    </row>
    <row r="24" spans="1:8">
      <c r="A24" t="s">
        <v>46</v>
      </c>
    </row>
    <row r="25" spans="1:8">
      <c r="A25" s="85" t="s">
        <v>120</v>
      </c>
      <c r="B25" s="85"/>
      <c r="C25" s="85"/>
    </row>
    <row r="26" spans="1:8">
      <c r="A26" t="s">
        <v>47</v>
      </c>
    </row>
    <row r="27" spans="1:8">
      <c r="A27" t="s">
        <v>48</v>
      </c>
    </row>
    <row r="28" spans="1:8">
      <c r="A28" t="s">
        <v>49</v>
      </c>
    </row>
    <row r="29" spans="1:8">
      <c r="A29" t="s">
        <v>50</v>
      </c>
    </row>
    <row r="30" spans="1:8">
      <c r="A30" s="85" t="s">
        <v>51</v>
      </c>
      <c r="B30" s="85"/>
      <c r="C30" s="85"/>
      <c r="D30" s="85"/>
      <c r="E30" s="85"/>
    </row>
    <row r="31" spans="1:8" ht="24.95" customHeight="1">
      <c r="A31" s="373" t="s">
        <v>52</v>
      </c>
      <c r="B31" s="373"/>
      <c r="C31" s="373"/>
      <c r="D31" s="373"/>
      <c r="E31" s="373"/>
      <c r="F31" s="373"/>
      <c r="G31" s="373"/>
      <c r="H31" s="373"/>
    </row>
    <row r="33" spans="1:1">
      <c r="A33" s="6" t="s">
        <v>53</v>
      </c>
    </row>
    <row r="34" spans="1:1">
      <c r="A34" t="s">
        <v>54</v>
      </c>
    </row>
    <row r="35" spans="1:1">
      <c r="A35" t="s">
        <v>55</v>
      </c>
    </row>
    <row r="36" spans="1:1">
      <c r="A36" t="s">
        <v>56</v>
      </c>
    </row>
    <row r="37" spans="1:1">
      <c r="A37" t="s">
        <v>57</v>
      </c>
    </row>
    <row r="38" spans="1:1">
      <c r="A38" t="s">
        <v>58</v>
      </c>
    </row>
  </sheetData>
  <sheetProtection password="CC49" sheet="1" objects="1" scenarios="1"/>
  <mergeCells count="5">
    <mergeCell ref="A31:H31"/>
    <mergeCell ref="A5:H5"/>
    <mergeCell ref="A2:H2"/>
    <mergeCell ref="A18:H18"/>
    <mergeCell ref="A19:H19"/>
  </mergeCells>
  <phoneticPr fontId="12" type="noConversion"/>
  <pageMargins left="0.39370078740157483" right="0.39370078740157483" top="0.39370078740157483" bottom="0.39370078740157483" header="0.39370078740157483" footer="0.3937007874015748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Plan</vt:lpstr>
      <vt:lpstr>Sgmto</vt:lpstr>
      <vt:lpstr>Mapa</vt:lpstr>
      <vt:lpstr>Vr-Riesgo</vt:lpstr>
      <vt:lpstr>Valor-Riesgo</vt:lpstr>
      <vt:lpstr>Aspectos</vt:lpstr>
      <vt:lpstr>Plan!Área_de_impresión</vt:lpstr>
      <vt:lpstr>Mapa!Títulos_a_imprimir</vt:lpstr>
      <vt:lpstr>Plan!Títulos_a_imprimir</vt:lpstr>
      <vt:lpstr>Sgmto!Títulos_a_imprimir</vt:lpstr>
      <vt:lpstr>'Vr-Riesgo'!Títulos_a_imprimir</vt:lpstr>
    </vt:vector>
  </TitlesOfParts>
  <Company>CONCEJO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YCANCHILA</dc:creator>
  <cp:lastModifiedBy>REYNALDO ROA PARRA</cp:lastModifiedBy>
  <cp:lastPrinted>2016-12-05T13:37:30Z</cp:lastPrinted>
  <dcterms:created xsi:type="dcterms:W3CDTF">2013-02-11T16:40:34Z</dcterms:created>
  <dcterms:modified xsi:type="dcterms:W3CDTF">2016-12-09T14:21:06Z</dcterms:modified>
</cp:coreProperties>
</file>