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hidePivotFieldList="1"/>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13_ncr:1_{3025ACDB-79F7-413D-A8BF-0060B6B4FF34}" xr6:coauthVersionLast="46" xr6:coauthVersionMax="46" xr10:uidLastSave="{00000000-0000-0000-0000-000000000000}"/>
  <bookViews>
    <workbookView xWindow="-108" yWindow="-108" windowWidth="23256" windowHeight="12576" tabRatio="682" xr2:uid="{00000000-000D-0000-FFFF-FFFF00000000}"/>
  </bookViews>
  <sheets>
    <sheet name="Plan de acción Anual 2021" sheetId="1" r:id="rId1"/>
  </sheets>
  <definedNames>
    <definedName name="_xlnm._FilterDatabase" localSheetId="0" hidden="1">'Plan de acción Anual 2021'!$A$6:$AG$149</definedName>
    <definedName name="_xlnm.Print_Area" localSheetId="0">'Plan de acción Anual 2021'!$L$1:$AB$154</definedName>
    <definedName name="_xlnm.Print_Titles" localSheetId="0">'Plan de acción Anual 2021'!$5:$6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38" i="1" l="1"/>
  <c r="AD148" i="1"/>
  <c r="AG148" i="1" l="1"/>
  <c r="AG144" i="1"/>
  <c r="AG142" i="1"/>
  <c r="AG136" i="1"/>
  <c r="AG132" i="1"/>
  <c r="AG131" i="1"/>
  <c r="AG130" i="1"/>
  <c r="AG129" i="1"/>
  <c r="AG127" i="1"/>
  <c r="AG126" i="1"/>
  <c r="AG125" i="1"/>
  <c r="AG123" i="1"/>
  <c r="AG121" i="1"/>
  <c r="AG116" i="1"/>
  <c r="AG115" i="1"/>
  <c r="AG114" i="1"/>
  <c r="AG113" i="1"/>
  <c r="AG111" i="1"/>
  <c r="AG110" i="1"/>
  <c r="AG107" i="1"/>
  <c r="AG106" i="1"/>
  <c r="AG105" i="1"/>
  <c r="AG104" i="1"/>
  <c r="AG103" i="1"/>
  <c r="AG102" i="1"/>
  <c r="AG100" i="1"/>
  <c r="AG99" i="1"/>
  <c r="AG97" i="1"/>
  <c r="AG91" i="1"/>
  <c r="AG87" i="1"/>
  <c r="AG82" i="1"/>
  <c r="AG81" i="1"/>
  <c r="AG77" i="1"/>
  <c r="AG76" i="1"/>
  <c r="AG73" i="1"/>
  <c r="AG67" i="1"/>
  <c r="AG65" i="1"/>
  <c r="AG48" i="1"/>
  <c r="AG12" i="1"/>
  <c r="AG11" i="1"/>
  <c r="AG10" i="1"/>
  <c r="AG9" i="1"/>
  <c r="AG8" i="1"/>
  <c r="AG7" i="1"/>
  <c r="AD85" i="1" l="1"/>
  <c r="AG85" i="1" s="1"/>
  <c r="AC52" i="1" l="1"/>
  <c r="AG52" i="1" s="1"/>
  <c r="AG149" i="1" s="1"/>
  <c r="AG150" i="1" s="1"/>
  <c r="O8" i="1" l="1"/>
  <c r="O9" i="1" s="1"/>
  <c r="O10" i="1" s="1"/>
  <c r="O11" i="1" s="1"/>
  <c r="O12" i="1" s="1"/>
  <c r="O13" i="1" s="1"/>
  <c r="O14" i="1" s="1"/>
  <c r="O15" i="1" s="1"/>
  <c r="O16" i="1" s="1"/>
  <c r="O17" i="1" s="1"/>
  <c r="O19" i="1" s="1"/>
  <c r="O20" i="1" l="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l="1"/>
  <c r="O105" i="1" s="1"/>
  <c r="O106" i="1" s="1"/>
  <c r="O107" i="1" s="1"/>
  <c r="O108" i="1" s="1"/>
  <c r="O109" i="1" s="1"/>
  <c r="O110" i="1" s="1"/>
  <c r="O111" i="1" s="1"/>
  <c r="O112" i="1" s="1"/>
  <c r="O113" i="1" s="1"/>
  <c r="O114" i="1" s="1"/>
  <c r="O115" i="1" s="1"/>
  <c r="O116" i="1" s="1"/>
  <c r="O117"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6" i="1" l="1"/>
  <c r="O147" i="1" s="1"/>
  <c r="O1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LISBETH AGUIRRE CARRANZA</author>
  </authors>
  <commentList>
    <comment ref="AC4" authorId="0" shapeId="0" xr:uid="{00000000-0006-0000-0000-000001000000}">
      <text>
        <r>
          <rPr>
            <sz val="9"/>
            <color indexed="81"/>
            <rFont val="Tahoma"/>
            <charset val="1"/>
          </rPr>
          <t>Presentado en sesión del CIGD del 27 de abril del 2021</t>
        </r>
      </text>
    </comment>
  </commentList>
</comments>
</file>

<file path=xl/sharedStrings.xml><?xml version="1.0" encoding="utf-8"?>
<sst xmlns="http://schemas.openxmlformats.org/spreadsheetml/2006/main" count="1920" uniqueCount="956">
  <si>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</si>
  <si>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</si>
  <si>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</si>
  <si>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</si>
  <si>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</si>
  <si>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</si>
  <si>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</si>
  <si>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</si>
  <si>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</si>
  <si>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</si>
  <si>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</si>
  <si>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</si>
  <si>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</si>
  <si>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</si>
  <si>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</si>
  <si>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</si>
  <si>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</si>
  <si>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</si>
  <si>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</si>
  <si>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</si>
  <si>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</si>
  <si>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</si>
  <si>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</si>
  <si>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</si>
  <si>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</si>
  <si>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</si>
  <si>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</si>
  <si>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</si>
  <si>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</si>
  <si>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</si>
  <si>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</si>
  <si>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</si>
  <si>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</si>
  <si>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</si>
  <si>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</si>
  <si>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</si>
  <si>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</si>
  <si>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</si>
  <si>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</si>
  <si>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</si>
  <si>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</si>
  <si>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</si>
  <si>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</si>
  <si>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</si>
  <si>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</si>
  <si>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</si>
  <si>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</si>
  <si>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</si>
  <si>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</si>
  <si>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</si>
  <si>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</si>
  <si>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</si>
  <si>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</si>
  <si>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</si>
  <si>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</si>
  <si>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</si>
  <si>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</si>
  <si>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</si>
  <si>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</si>
  <si>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</si>
  <si>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</si>
  <si>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</si>
  <si>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</si>
  <si>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</si>
  <si>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</si>
  <si>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</si>
  <si>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</si>
  <si>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</si>
  <si>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</si>
  <si>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</si>
  <si>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</si>
  <si>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</si>
  <si>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</si>
  <si>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</si>
  <si>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</si>
  <si>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</si>
  <si>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</si>
  <si>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</si>
  <si>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</si>
  <si>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</si>
  <si>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</si>
  <si>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</si>
  <si>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</si>
  <si>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</si>
  <si>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</si>
  <si>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</si>
  <si>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</si>
  <si>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</si>
  <si>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</si>
  <si>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</si>
  <si>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</si>
  <si>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</si>
  <si>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</si>
  <si>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</si>
  <si>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</si>
  <si>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</si>
  <si>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</si>
  <si>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</si>
  <si>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</si>
  <si>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</si>
  <si>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</si>
  <si>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</si>
  <si>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</si>
  <si>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</si>
  <si>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</si>
  <si>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</si>
  <si>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</si>
  <si>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</si>
  <si>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</si>
  <si>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</si>
  <si>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</si>
  <si>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</si>
  <si>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</si>
  <si>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</si>
  <si>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</si>
  <si>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</si>
  <si>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</si>
  <si>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</si>
  <si>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</si>
  <si>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</si>
  <si>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</si>
  <si>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</si>
  <si>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</si>
  <si>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</si>
  <si>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</si>
  <si>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</si>
  <si>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</si>
  <si>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</si>
  <si>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</si>
  <si>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</si>
  <si>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</si>
  <si>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</si>
  <si>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</si>
  <si>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</si>
  <si>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</si>
  <si>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</si>
  <si>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</si>
  <si>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</si>
  <si>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</si>
  <si>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</si>
  <si>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</si>
  <si>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</si>
  <si>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</si>
  <si>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</si>
  <si>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</si>
  <si>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</si>
  <si>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</si>
  <si>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</si>
  <si>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</si>
  <si>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</si>
  <si>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</si>
  <si>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</si>
  <si>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</si>
  <si>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</si>
  <si>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</si>
  <si>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</si>
  <si>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</si>
  <si>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</si>
  <si>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</si>
  <si>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</si>
  <si>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</si>
  <si>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</si>
  <si>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</si>
  <si>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</si>
  <si>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</si>
  <si>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</si>
  <si>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</si>
  <si>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</si>
  <si>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</si>
  <si>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</si>
  <si>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</si>
  <si>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</si>
  <si>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</si>
  <si>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</si>
  <si>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</si>
  <si>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</si>
  <si>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</si>
  <si>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</si>
  <si>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</si>
  <si>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</si>
  <si>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</si>
  <si>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</si>
  <si>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</si>
  <si>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</si>
  <si>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</si>
  <si>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</si>
  <si>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</si>
  <si>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</si>
  <si>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</si>
  <si>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</si>
  <si>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</si>
  <si>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</si>
  <si>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</si>
  <si>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</si>
  <si>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</si>
  <si>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</si>
  <si>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</si>
  <si>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</si>
  <si>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</si>
  <si>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</si>
  <si>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</si>
  <si>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</si>
  <si>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</si>
  <si>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</si>
  <si>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</si>
  <si>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</si>
  <si>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</si>
  <si>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</si>
  <si>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</si>
  <si>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</si>
  <si>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</si>
  <si>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</si>
  <si>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</si>
  <si>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</si>
  <si>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</si>
  <si>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</si>
  <si>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</si>
  <si>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</si>
  <si>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</si>
  <si>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</si>
  <si>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</si>
  <si>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</si>
  <si>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</si>
  <si>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</si>
  <si>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</si>
  <si>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</si>
  <si>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</si>
  <si>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</si>
  <si>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</si>
  <si>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</si>
  <si>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</si>
  <si>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</si>
  <si>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</si>
  <si>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</si>
  <si>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</si>
  <si>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</si>
  <si>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</si>
  <si>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</si>
  <si>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</si>
  <si>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</si>
  <si>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</si>
  <si>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</si>
  <si>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</si>
  <si>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</si>
  <si>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</si>
  <si>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</si>
  <si>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</si>
  <si>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</si>
  <si>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</si>
  <si>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</si>
  <si>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</si>
  <si>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</si>
  <si>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</si>
  <si>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</si>
  <si>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</si>
  <si>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</si>
  <si>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</si>
  <si>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</si>
  <si>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</si>
  <si>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</si>
  <si>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</si>
  <si>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</si>
  <si>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</si>
  <si>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</si>
  <si>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</si>
  <si>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</si>
  <si>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</si>
  <si>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</si>
  <si>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</si>
  <si>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</si>
  <si>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</si>
  <si>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</si>
  <si>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 xml:space="preserve">Jornadas del programa Escuela al Concejo ejecutadas </t>
  </si>
  <si>
    <t>Número de jornadas ejecutadas</t>
  </si>
  <si>
    <t>Página web
Informe de Gestión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</si>
  <si>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</si>
  <si>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</si>
  <si>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</si>
  <si>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</si>
  <si>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</si>
  <si>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</si>
  <si>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</si>
  <si>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</si>
  <si>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</si>
  <si>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</si>
  <si>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</si>
  <si>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</si>
  <si>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</si>
  <si>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</si>
  <si>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</si>
  <si>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</si>
  <si>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</si>
  <si>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</si>
  <si>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</si>
  <si>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</si>
  <si>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</si>
  <si>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</si>
  <si>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</si>
  <si>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</si>
  <si>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</si>
  <si>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</si>
  <si>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</si>
  <si>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</si>
  <si>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</si>
  <si>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</si>
  <si>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</si>
  <si>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</si>
  <si>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</si>
  <si>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</si>
  <si>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</si>
  <si>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</si>
  <si>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</si>
  <si>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</si>
  <si>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</si>
  <si>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</si>
  <si>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</si>
  <si>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</si>
  <si>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</si>
  <si>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</si>
  <si>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</si>
  <si>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</si>
  <si>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</si>
  <si>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</si>
  <si>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</si>
  <si>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</si>
  <si>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</si>
  <si>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</si>
  <si>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</si>
  <si>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</si>
  <si>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</si>
  <si>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</si>
  <si>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</si>
  <si>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</si>
  <si>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</si>
  <si>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</si>
  <si>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</si>
  <si>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</si>
  <si>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</si>
  <si>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</si>
  <si>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</si>
  <si>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</si>
  <si>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</si>
  <si>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</si>
  <si>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</si>
  <si>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</si>
  <si>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</si>
  <si>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</si>
  <si>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</si>
  <si>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</si>
  <si>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</si>
  <si>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</si>
  <si>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</si>
  <si>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</si>
  <si>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</si>
  <si>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</si>
  <si>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</si>
  <si>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</si>
  <si>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</si>
  <si>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</si>
  <si>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</si>
  <si>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</si>
  <si>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</si>
  <si>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</si>
  <si>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</si>
  <si>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</si>
  <si>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</si>
  <si>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</si>
  <si>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</si>
  <si>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</si>
  <si>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</si>
  <si>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</si>
  <si>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</si>
  <si>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</si>
  <si>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</si>
  <si>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</si>
  <si>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</si>
  <si>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</si>
  <si>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</si>
  <si>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</si>
  <si>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</si>
  <si>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</si>
  <si>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</si>
  <si>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</si>
  <si>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</si>
  <si>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</si>
  <si>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</si>
  <si>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</si>
  <si>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</si>
  <si>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</si>
  <si>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</si>
  <si>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</si>
  <si>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</si>
  <si>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</si>
  <si>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</si>
  <si>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</si>
  <si>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</si>
  <si>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</si>
  <si>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</si>
  <si>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</si>
  <si>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</si>
  <si>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</si>
  <si>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</si>
  <si>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</si>
  <si>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</si>
  <si>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</si>
  <si>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</si>
  <si>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</si>
  <si>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</si>
  <si>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</si>
  <si>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</si>
  <si>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</si>
  <si>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</si>
  <si>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</si>
  <si>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</si>
  <si>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</si>
  <si>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</si>
  <si>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</si>
  <si>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</si>
  <si>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</si>
  <si>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</si>
  <si>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</si>
  <si>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</si>
  <si>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</si>
  <si>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</si>
  <si>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</si>
  <si>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</si>
  <si>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</si>
  <si>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</si>
  <si>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</si>
  <si>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</si>
  <si>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</si>
  <si>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</si>
  <si>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</si>
  <si>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</si>
  <si>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</si>
  <si>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</si>
  <si>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</si>
  <si>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</si>
  <si>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</si>
  <si>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</si>
  <si>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</si>
  <si>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</si>
  <si>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</si>
  <si>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</si>
  <si>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</si>
  <si>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</si>
  <si>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</si>
  <si>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</si>
  <si>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</si>
  <si>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</si>
  <si>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</si>
  <si>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</si>
  <si>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</si>
  <si>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</si>
  <si>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</si>
  <si>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</si>
  <si>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</si>
  <si>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</si>
  <si>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</si>
  <si>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</si>
  <si>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</si>
  <si>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</si>
  <si>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</si>
  <si>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</si>
  <si>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</si>
  <si>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</si>
  <si>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</si>
  <si>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</si>
  <si>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</si>
  <si>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</si>
  <si>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</si>
  <si>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</si>
  <si>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</si>
  <si>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</si>
  <si>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</si>
  <si>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</si>
  <si>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</si>
  <si>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</si>
  <si>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</si>
  <si>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</si>
  <si>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</si>
  <si>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</si>
  <si>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</si>
  <si>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</si>
  <si>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</si>
  <si>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</si>
  <si>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</si>
  <si>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</si>
  <si>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</si>
  <si>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</si>
  <si>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</si>
  <si>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</si>
  <si>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</si>
  <si>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</si>
  <si>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</si>
  <si>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</si>
  <si>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</si>
  <si>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</si>
  <si>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</si>
  <si>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</si>
  <si>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</si>
  <si>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</si>
  <si>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</si>
  <si>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</si>
  <si>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</si>
  <si>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</si>
  <si>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</si>
  <si>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</si>
  <si>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</si>
  <si>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</si>
  <si>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</si>
  <si>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</si>
  <si>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</si>
  <si>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</si>
  <si>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</si>
  <si>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</si>
  <si>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</si>
  <si>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</si>
  <si>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</si>
  <si>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</si>
  <si>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</si>
  <si>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</si>
  <si>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</si>
  <si>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</si>
  <si>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</si>
  <si>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</si>
  <si>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</si>
  <si>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</si>
  <si>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</si>
  <si>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</si>
  <si>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</si>
  <si>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</si>
  <si>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</si>
  <si>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</si>
  <si>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</si>
  <si>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</si>
  <si>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</si>
  <si>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</si>
  <si>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</si>
  <si>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</si>
  <si>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</si>
  <si>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</si>
  <si>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</si>
  <si>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</si>
  <si>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</si>
  <si>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</si>
  <si>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</si>
  <si>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</si>
  <si>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</si>
  <si>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</si>
  <si>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</si>
  <si>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</si>
  <si>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</si>
  <si>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</si>
  <si>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</si>
  <si>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</si>
  <si>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</si>
  <si>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</si>
  <si>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</si>
  <si>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</si>
  <si>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</si>
  <si>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</si>
  <si>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</si>
  <si>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</si>
  <si>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</si>
  <si>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</si>
  <si>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</si>
  <si>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</si>
  <si>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</si>
  <si>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</si>
  <si>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</si>
  <si>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</si>
  <si>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</si>
  <si>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</si>
  <si>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</si>
  <si>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</si>
  <si>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</si>
  <si>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</si>
  <si>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</si>
  <si>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</si>
  <si>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</si>
  <si>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</si>
  <si>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</si>
  <si>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</si>
  <si>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</si>
  <si>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</si>
  <si>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</si>
  <si>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</si>
  <si>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</si>
  <si>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</si>
  <si>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</si>
  <si>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</si>
  <si>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</si>
  <si>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</si>
  <si>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</si>
  <si>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</si>
  <si>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</si>
  <si>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</si>
  <si>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</si>
  <si>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</si>
  <si>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</si>
  <si>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</si>
  <si>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</si>
  <si>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</si>
  <si>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</si>
  <si>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</si>
  <si>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</si>
  <si>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</si>
  <si>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</si>
  <si>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</si>
  <si>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</si>
  <si>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</si>
  <si>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</si>
  <si>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</si>
  <si>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</si>
  <si>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</si>
  <si>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</si>
  <si>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</si>
  <si>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</si>
  <si>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</si>
  <si>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</si>
  <si>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</si>
  <si>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</si>
  <si>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</si>
  <si>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</si>
  <si>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</si>
  <si>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</si>
  <si>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</si>
  <si>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</si>
  <si>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</si>
  <si>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</si>
  <si>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</si>
  <si>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</si>
  <si>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</si>
  <si>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</si>
  <si>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</si>
  <si>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</si>
  <si>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</si>
  <si>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</si>
  <si>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</si>
  <si>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</si>
  <si>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</si>
  <si>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</si>
  <si>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</si>
  <si>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</si>
  <si>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</si>
  <si>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</si>
  <si>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</si>
  <si>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</si>
  <si>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</si>
  <si>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</si>
  <si>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</si>
  <si>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</si>
  <si>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</si>
  <si>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</si>
  <si>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</si>
  <si>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</si>
  <si>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</si>
  <si>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</si>
  <si>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</si>
  <si>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</si>
  <si>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</si>
  <si>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</si>
  <si>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</si>
  <si>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</si>
  <si>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</si>
  <si>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</si>
  <si>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</si>
  <si>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</si>
  <si>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</si>
  <si>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</si>
  <si>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</si>
  <si>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</si>
  <si>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</si>
  <si>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</si>
  <si>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</si>
  <si>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</si>
  <si>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</si>
  <si>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</si>
  <si>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</si>
  <si>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</si>
  <si>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</si>
  <si>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</si>
  <si>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</si>
  <si>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</si>
  <si>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</si>
  <si>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</si>
  <si>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</si>
  <si>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</si>
  <si>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</si>
  <si>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</si>
  <si>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</si>
  <si>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</si>
  <si>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</si>
  <si>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</si>
  <si>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</si>
  <si>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</si>
  <si>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</si>
  <si>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</si>
  <si>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jornadas del Programa de Escuela al Concejo, acorde con la demanda y apertura por la pandemia de covid 19 de los colegios públicos del Distrito</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</si>
  <si>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</si>
  <si>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</si>
  <si>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</si>
  <si>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</si>
  <si>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</si>
  <si>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</si>
  <si>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</si>
  <si>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</si>
  <si>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</si>
  <si>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</si>
  <si>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</si>
  <si>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</si>
  <si>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</si>
  <si>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</si>
  <si>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</si>
  <si>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</si>
  <si>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</si>
  <si>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</si>
  <si>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</si>
  <si>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</si>
  <si>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</si>
  <si>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</si>
  <si>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</si>
  <si>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</si>
  <si>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</si>
  <si>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</si>
  <si>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</si>
  <si>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</si>
  <si>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</si>
  <si>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</si>
  <si>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</si>
  <si>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</si>
  <si>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</si>
  <si>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</si>
  <si>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</si>
  <si>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</si>
  <si>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</si>
  <si>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</si>
  <si>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</si>
  <si>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</si>
  <si>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</si>
  <si>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</si>
  <si>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</si>
  <si>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</si>
  <si>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</si>
  <si>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</si>
  <si>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</si>
  <si>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</si>
  <si>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</si>
  <si>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</si>
  <si>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</si>
  <si>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</si>
  <si>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</si>
  <si>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</si>
  <si>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</si>
  <si>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</si>
  <si>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</si>
  <si>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</si>
  <si>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</si>
  <si>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</si>
  <si>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</si>
  <si>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</si>
  <si>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</si>
  <si>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</si>
  <si>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</si>
  <si>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</si>
  <si>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</si>
  <si>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</si>
  <si>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</si>
  <si>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</si>
  <si>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</si>
  <si>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</si>
  <si>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</si>
  <si>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</si>
  <si>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</si>
  <si>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</si>
  <si>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</si>
  <si>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</si>
  <si>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</si>
  <si>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</si>
  <si>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</si>
  <si>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</si>
  <si>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</si>
  <si>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</si>
  <si>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</si>
  <si>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</si>
  <si>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</si>
  <si>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</si>
  <si>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</si>
  <si>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</si>
  <si>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</si>
  <si>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</si>
  <si>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</si>
  <si>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</si>
  <si>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Establecer la estructura del Modelo de requisitos para la gestión de documentos electrónicos y  los requisitos técnicos y funcionales para la implementación de una herramienta de gestión documental con base en el Diagnóstico Integral de Archivo</t>
  </si>
  <si>
    <t>Documento con los componentes que debe contemplar el modelo elaborado</t>
  </si>
  <si>
    <t xml:space="preserve">Número del modelo de requisitos programados sobre documento elaborado </t>
  </si>
  <si>
    <t>Documentar el modelo de requisitos estableciendo sus  fases de implementación y los requisitos técnicos y funcionales revisados por el proceso de sistemas y el Archivo de Bogotá</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</si>
  <si>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</si>
  <si>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</si>
  <si>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</si>
  <si>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</si>
  <si>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</si>
  <si>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</si>
  <si>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</si>
  <si>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</si>
  <si>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</si>
  <si>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</si>
  <si>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</si>
  <si>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</si>
  <si>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Realizar el proceso de depuración contable de la cartera clasificada por edades en relación con el concepto de  incapacidades, que permita generar la razonabilidad en los estados financieros de la entidad.</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</si>
  <si>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</si>
  <si>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</si>
  <si>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Organizar el archivo de gestión, relacionado con las historias laborales, nómina y autoliquidaciones, de acuerdo con los lineamientos en materia de Gestión Documental, que permitan identificar los activos de información y garantizar su seguridad.</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</si>
  <si>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</si>
  <si>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</si>
  <si>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</si>
  <si>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</si>
  <si>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</si>
  <si>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</si>
  <si>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</si>
  <si>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</si>
  <si>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Ver en el siguiente link http://concejodebogota.gov.co/programas-y-proyectos/cbogota/2019-03-22/111405.php</t>
  </si>
  <si>
    <t>Plan de adquisiciones (Planes generales de compras)</t>
  </si>
  <si>
    <t>Ver en el siguiente link http://concejodebogota.gov.co/8-4-plan-anual-de-adquisiciones/cbogota/2017-11-23/080517.php</t>
  </si>
  <si>
    <t>Distribución presupuestal de proyectos de inversión</t>
  </si>
  <si>
    <t xml:space="preserve">
Presupuesto</t>
  </si>
  <si>
    <t>Ver en el siguiente link http://concejodebogota.gov.co/5-1-presupuesto-general/cbogota/2020-03-10/095937.php</t>
  </si>
  <si>
    <t>Actas de sesión del Comité Institucional de Gestión y Desempeño, del 25 y 28 de enero de 2021</t>
  </si>
  <si>
    <t>28 de enero de 2021</t>
  </si>
  <si>
    <t>Número de kits actualizados</t>
  </si>
  <si>
    <t>Código: GDE-FO-001
Versión: 4
Vigencia : 11-Dic-2020</t>
  </si>
  <si>
    <t>19 de marzo de 2021</t>
  </si>
  <si>
    <t>Realizar inscripción al programa de Gestión Ambiental Empresarial de la Secretaría de Ambiente.</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</si>
  <si>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</si>
  <si>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</si>
  <si>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</si>
  <si>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Propuesta de modificación del modelo organizacional consolidada.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</si>
  <si>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</si>
  <si>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</si>
  <si>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</si>
  <si>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</si>
  <si>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</si>
  <si>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</si>
  <si>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Esquema de gerencia de proyectos adoptado</t>
  </si>
  <si>
    <t>Esquema de gerencia de proyectos adoptado.</t>
  </si>
  <si>
    <t>Documento técnico en el cual se establezcan los instrumentos definidos para la gerencia de los proyectos de inversión.</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</si>
  <si>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</si>
  <si>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</si>
  <si>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</si>
  <si>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</si>
  <si>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</si>
  <si>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</si>
  <si>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</si>
  <si>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</si>
  <si>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</si>
  <si>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</si>
  <si>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Seguimiento al convenio</t>
  </si>
  <si>
    <t>Actas de sesión de comité</t>
  </si>
  <si>
    <t>Meta Trimestre</t>
  </si>
  <si>
    <t>Avance</t>
  </si>
  <si>
    <t>Descripción / Análisis del Avance</t>
  </si>
  <si>
    <t>Medio de Verificación entregables</t>
  </si>
  <si>
    <t>Cálculo del avance</t>
  </si>
  <si>
    <t>SEGUIMIENTO TRIMESTRE I</t>
  </si>
  <si>
    <t xml:space="preserve">Para la formulación de la planeación institucional de la  para la vigencia 2021 se abrió espacio de participación ciudadana mediante publicación de los borradores del Plan de acción anual y el Plan Anticorrupción y de Atención al Ciudadano para consulta en la página web de la Corporación, en el período del 16 de diciembre de 2020 al 15 de enero del 2021. Las observaciones de la ciudadanía fueron recibidas mediante comunicación a la cuenta de correo electrónico institucional de la Oficina Asesora de Planeacion: planeacion@concejobogota.gov.co.
Igualmente, para el Plan Anticorrupción y de Atención al Ciudadano se desarrolló ejercicio de participación interna, mediante la publicación en la red interna de la Corporación del Borrador del plan entre los meses de noviembre, diciembre y enero, y la divulgación del espacio para realizar observacines mediante correos electrónicos masivos. </t>
  </si>
  <si>
    <t>Registro en la página web de la Corporación
Correos electrónicos institucionales</t>
  </si>
  <si>
    <t>Para el primer trimestre de la vigencia se divulgó el propósito y la estructura del Modelo Integrado de Planeación y Gestión -MIPG- a todos los servidores de la Corporación, mediante piezas comunicativas (infografías) elaboradas por la Oficina Asesora de Planeación y diseñadas con el acompañamiento d ela Oficina Asesora de Comunicaciones, las cuales fueron remitidas mediante correos electrónicos masivos. Así mismo, se divulgó los componentes principales del Plan de Acción cuatrienal de la Corporación para el período 2020 - 2023 y la estructura general del MIPG, a los directivos de la Corporación, en sesión del Comité Institucional de Gestión y Desempeño del mes de febrero.</t>
  </si>
  <si>
    <t>En Sesión del 25 de enero de 2021, del Comité Institucional de Gestión y Desempeño, se presentó el informe de cierre del plan de acción 2020 y los resultados de los indicadores de gestion de los procesos  estratégicos, de apoyo, soporte y de evaluación  del cuarto trimestre del año 2020, reportados por cada una  de las dependencias de la Corporación</t>
  </si>
  <si>
    <t>Los metodos de verificación son:
Hoja de calculo con el cronograma para la modificación del modelo organizacional.
Documento con la revisión de la propuesta de rediseño institucional 2020.</t>
  </si>
  <si>
    <t>Analisis de avance de las actividades:
En comite de seguimiento de obra se desarrollo la siguiente agenda: La revisión de compromisos, la gestión de adquisición de mobiliario, la socialización de la adquisición del sistema tecnológico y subestación electrica para las adecuaciones para el edificio existente, el avance de actividades y ejecución de obra, la inversión y compromisos de recursos, el avance en el contrato de interventoria, la socialización del balance presupuestal de la obra a la fecha, la intervención del espacio publico y la medición de consumo energetico.</t>
  </si>
  <si>
    <t>Los metodos de verificación son:
Acta de comité de seguimiento de avance de obra realizado el 18 de marzo de 2021, en el marco del Convenio entre la Agencia Nacional Inmobiliaria Virgilio Barco, Secretaria Distrital de Hacienda y el Concejo de Bogotá D.C.</t>
  </si>
  <si>
    <t>No se ha contratado el equipo interdisciplinario. Esto genera reprogramación en la actividad una vez se vincule el personal solicitado</t>
  </si>
  <si>
    <t>N/A</t>
  </si>
  <si>
    <t>- Se  efectúo la revisión en las TRD vigentes de las series y/o subseries que son susceptibles de eliminación por haber cumplido su tiempo de retención.
                                                                                                                                                                                                                                                                - Se enlazaron los registros correspondientes e inventario de las series misionales ubicadas en la Biblioteca.
- La capacitación programada para el 1er trimestre no se ha ejecutado por la falta de presencialidad caudasa por el aislamiento obligatorio.</t>
  </si>
  <si>
    <t>- Listados series susceptibles de eliminar por aplicación de TRD
- Aplicativo librejo</t>
  </si>
  <si>
    <t>Correos eléctronicos del 29-01-2021, 25-02-2021 y 24-03-2021, enviados al webmaster de la Corporación y a la profesional de la Oficina Asesora de Planeación, responsables de publicar el normograma en la página web y en la red interna de la entidad, respectivamente.</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</si>
  <si>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</si>
  <si>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2021IE1047 y 2021IE1048 del 29-01-2021 dirigidos a la Mesa Directiva y a los Honorables Concejales, respectivamente, remitidos mediante correo electrónico de la misma fecha.</t>
  </si>
  <si>
    <t>Hoja de vida de indicador del proceso gestión jurídica que puede consultarse en la red interna en la ruta: \\Cbprint\planeacion_sig\Indicadores de Gestion\Año 2021\9.Gestión Jurídica</t>
  </si>
  <si>
    <t>Se ha venido actualizando la información de la planta administrativa .</t>
  </si>
  <si>
    <t xml:space="preserve">La información se encuetra publicada en la Carpeta de Administrativa. </t>
  </si>
  <si>
    <t xml:space="preserve">No se reporta avance cuantitativo dado que, se está en proceso de cambio de  la metodlogía de inducción, la cual en adelante se hará a través del uso de la plataforma "induvirtual", aprovechando la aplicación Classroom.
Hay una avance cualitativo sintetizado en la definición de la estructura y contenidos de la inducción de la siguiente manera:
Los 5 ejes temáticos consolidados, actualizados y complementados quedaron estructurados de la siguiente manera:
1. Estructura y actividad misional.
2. Tópicos Generales.
3. Carrera Administrativa.
4. Situaciones Administrativas.
5. Trabajo seguro y responsable.
Autoevaluación.
Encuesta de satisfacción.
igualmente se requiere actualizar el procedimiento de inducción y las metas establecidas en el plan de acción
</t>
  </si>
  <si>
    <t>Se revisaron las imágenes que se emplearán para difundir el Programa, al tiempo que se revisaba el procedimiento que se creó para la vinculación de pasantes, con el fin de solicitar dicho acompañamiento</t>
  </si>
  <si>
    <t>Imágenes de campaña de divulgación creadas y revisadas para el programa de Bilinguismo.</t>
  </si>
  <si>
    <t>El Plan Anual de Vacantes fue actualizado y presentado al Equipo Tecnico de Gestión y Desempeño.</t>
  </si>
  <si>
    <t xml:space="preserve"> El Plan de Vacantes se encuentra publicado en la pagina de Planeación. </t>
  </si>
  <si>
    <t>El Plan de  Previsión de Recursos Humanos  fue actualizado y presentado al Equipo Tecnico de Gestión y Desempeño.</t>
  </si>
  <si>
    <t xml:space="preserve"> El Plan de Previsión de Recursos Humanos se encuentra publicado en la pagina de Planeación. </t>
  </si>
  <si>
    <t xml:space="preserve">Mediante el Acuerdo № 0389 del 30 de diciembre de 2020, se convocó a concurso de ascenso y abierto para la provisión definitva de los cargos vacantes que fueron reportados en la Oferta Publica de Empleos OPEC de la CNSC y se encuentra en proceso a la fecha por parte de la CNSC. Igualmente se presentó al Equipo Tecnico de Talento Humano del 16 de marzo de 2021, las vacantes reportadas en el SIMO; los dos (2) cargos de Auxiliar de Servicios Generales 370-03 y Auxiliar Administrativo 407-01 a la OPEC. </t>
  </si>
  <si>
    <t>Acta de reunión del Equipo Tecnico de Talento Humano del 16 de marzo de 2021</t>
  </si>
  <si>
    <t>Fue elaborado por el quipo de gestores de integridad en la reunión realizada el 3 de marzo de 2021</t>
  </si>
  <si>
    <t>Publicado el 24 de marzo de 2021 en la red interna de la Dirección Administrativa</t>
  </si>
  <si>
    <t>Se está dando cumplimiento a las actividades programadas en el Plan de Gestión de la Integridad, así: 
El 01-03-21 se remitió a Jaime Cabrejo (DA-Posesiones)  el video del Código de Integridad, para ser socializado en el proceso de inducción de los nuevos funcionarios. 
El 12-03-21 se solicitó presupuesto para la promoción y divulgación de los valores del Código de Integridad a la Dirección Financiera.
El 23-03-21 se socializó el Código de Integridad 
El 30-03-21 se socializó la Política de integridad El 26-03-21, la Oficina de Comunicaciones, envió las nuevas  piezas gráficas de los valores del Código de Integridad.
El 05-03-21 se socializó el valor de la Honestidad y se publicó como Wallpapers
El 06-04-21, se remitió Circular dirigida a los HC, invitándolos a participar con un representante de las UAN, en la promoción y divulgación  de los valores del Código de Integridad.
El 19-03-21 fue asignado el correo gestores integridad por la Oficina de Sistemas
El 01-03-21 se invitó a los nuevos gestores al curso de Cultura de Integridad, que dicta la Alcaldía Mayor de Bogotá (soy10aprende)</t>
  </si>
  <si>
    <t>Correos electrónicos , Actas de reunión, y listas de asistencia.</t>
  </si>
  <si>
    <t>Se formuló y publicó el PlC 2021 de la Corporación.</t>
  </si>
  <si>
    <t>PIC formulado y publicado en la página web de la Corporación y la red interna tanto en la carpeta de Planeación como en la carpeta de Bienestar Social, Capacitación e Incentivos.</t>
  </si>
  <si>
    <t>Se han ejecutado las capacitaciones que se tenían previstas para el periodo y se han realizado las respectivas encuestas de evaluación de impacto de las capacitaciones culminadas.</t>
  </si>
  <si>
    <t>Registros de asistencia a las capacitaciones efectuadas y evaluación de aquellas que ya han culminado.</t>
  </si>
  <si>
    <t>Se formuló y publicó el Plan de Incentivos Institucionales de la Corporación.</t>
  </si>
  <si>
    <t>Plan de Incentivos Institucionales formulado y publicado en la página web de la Corporación y la red interna tanto en la carpeta de Planeación como en la carpeta de Bienestar Social, Capacitación e Incentivos.</t>
  </si>
  <si>
    <t>Se dio inicio a las actividades del Plan de Incentivos Institucionales, colocando en conocimiento del Director Administrativo en las reuniones del área, la importancia de definir el tema de la Convocatoria de Equipos de Trabajo y las dificultades que presenta la misma en los términos de la Resolución No. 214 de 2019, en la que se basa dicha Convocatoria. Se proyectó una solicitud de concepto para la Dirección Jurídica, encontrando en el proceso que ya había sido expedido un concepto en la vigencia anterior, el cual también fue remitido a través del correo electrónico al Director Administrativo. Así mismo se planteó en dicha reunión,  que ya se contaba con el insumo principal para realizar la elección de los mejores funcionarios, habiéndose surtido la evaluación de los mejores funcionarios.</t>
  </si>
  <si>
    <t>Grabaciones o actas de las reuniones efectuadas con el Director y las distintas dependencias de la Dirección Administrativa y correo electrónico enviado al Director, remitiendo el proyecto de concepto, el concepto ya expedido y la Resolución objeto de controversia.</t>
  </si>
  <si>
    <t>Se elaboro el Plan de Bienestar de la endidad para la vigencia 2021</t>
  </si>
  <si>
    <t>El Plan de Bienestar se encuentra publicado en el portal web de la Corporación</t>
  </si>
  <si>
    <t>Se realizó la caminata ecológica y la conmemoración del día de la mujer, adicionalmente de abrieron inscripciones para los días de bienesta</t>
  </si>
  <si>
    <t>Enel Proceso de Bienestar se tienen los registros de las inscripciones, los informes de las actividades y las encuestas de satisfacción aplicadas en cada una de las actividades.</t>
  </si>
  <si>
    <t>Se elaboró la solicitud de creación de apertura de línea, pendiente trámite.</t>
  </si>
  <si>
    <t xml:space="preserve">Correo electrónico </t>
  </si>
  <si>
    <t xml:space="preserve">Se desarrollaron la totalidad de las 4 actividades programadas para el trimestre en  la Linea de Acción Vehículos Seguros del Plan Estrategico de Seguridad Vial  PESV, de la siguinete forma: 1. Se establecieron las rutinas y el cronograma proyectado de mantenimiento preventivo para los vehículos propios. 2. Se efectuó seguimiento a las solicitudes tramitadas de mantenimiento de vehículos propios y no propios y se registró la información correspondiente. 3. Se realizó consulta en las paginas web de los organismos de tránsito para verificar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Bienestar-Capacitación: Se inició con la planeación y ejecución del proceso de capacitación de Seguridad Vial para los conductores de la Corporación, en el marco del PIC, con la Universidad Sergio Arboleda. </t>
  </si>
  <si>
    <t>Correo electronico de fecha 26/03/2021, dirigido al lider del Equipo Técnico de Seguridad Vial y Movilidad Sostenible ETSVMS (Director Administrativo) mediante el cual se reportó el avance en el cumplimiento de las actividades del plan de acción del PESV para el primer trimestre de 2021. 
Bienesar-Capacitación: Proceso de planeación y ejecución de la capacitación del curso de Seguridad Vial para los conductores, a través de la pieza y enlaces de inscripción al curso y registros de asistencia al mismo.</t>
  </si>
  <si>
    <t>Elaborado, presentado y aprobadpo en CIGD y  publicado por OAP</t>
  </si>
  <si>
    <t>Red interna PLANEACION</t>
  </si>
  <si>
    <t xml:space="preserve"> Capacitaciones: EPP a onductores, Servicios Generales y  archivo/ COE: SCI/ Conductores: Estilos hábitos saludables-: Comer bien -Conducir  mejor, Comite de Convivvencia Laboral en nornatividad,  SALFLL:Alimentación 1a. infancia / 7. Brigada de Emergencia: confomación y responsabilidades,  PONAL Protocolo bioseguridad Concejo/ COPASST:  Socialización de funciones, Detalles que salvan . Nuevo protocolo de bioseguridad / Vacunaicon Covid 19 y  mitos. 
Actualización Induccion SST
* Divulgación: Estrategia SALFLL - Video/ Salvan vidas covid. 19/  linea escuchamos DACSD /Detalles que salvan  - Covid -19- SDCultural/   Prevención Covid 19 / Prevención de riesgo bimecanico y de informe Higine- Diesel, ausentismo y accidentalidad 2020.
* Actualización documental:  Programa capacitación SST, Estilos de vida y entornos de trabajo saludable,  Rehabilitación Laboral, PVE Visual- auditivo,   SVE OAM, Protocolo Bioseguridad, Procedimiento condiciones de salud, Formatos: Inscripción Brigada y   reporte actos y  condiciones inseguras
* Inspecciones: Exintores, gabientes. EPP, Seguidad CAD, Protocolo bioseguridad- aforos
* Seguimientos medicos ocupacionales,  exámenes de i ngreso y egreso,  cercos epidemiológicos, gestion  recomendaciones laborales, Inspecciones y entrevistas para Teletrabajo 
* Reporte e Investigaciones  de accidentes laborales
* Elaboración indicadores  e informe de SGSST: COPASST y  de cierre de año 2020 , FURAG
* Participación reuniones COPASST mensuales,  PESV - Encuestas/ Comité SG Ambiental trimestral/ COE Secretaria. Trimestral.
* Actualización carpeta red interna, intranet, atención de comunicaciones.
*  Gestión de contratación como apoyo a la supervisiónn : de  año 2020 y  nuevos procesos  y líneas.
</t>
  </si>
  <si>
    <t>Archivos  magnéticos de SGSST:carpetas  copasst, capacitacion, convivencia laboral,   Reporte e inv accidentes,  correos electrónicos,  Red interna PLANEACION y ADMINISTRATIVA,  Actas de CIGD, actas de COPASST, Acta de SGAmbiental</t>
  </si>
  <si>
    <t xml:space="preserve">Durante el primer trimestre con el acompañamiento de SG-SST se están realizando las pruebas establecidas en la Técnica para el Teletrabajo en el Concejo de Bogotá, D.C. Código: THU-GU-004 a 5 funcionarios tanto de la Planta Administrativa como de las Unidades de Apoyo Normativo. </t>
  </si>
  <si>
    <t xml:space="preserve">Actos administrativos de vinculación a la modalidad del Teletrabajo que se encuentran en la Direccion Administrativa </t>
  </si>
  <si>
    <t>Se realizó seguimiento al consumo de agua en el primer trimestre, revisión de unidades hidrosanitarias y elaboración y divulgación de pieza de comunicación.</t>
  </si>
  <si>
    <t>Registro de consumo de agua, formato de verificación de unidades y correo masivo.</t>
  </si>
  <si>
    <t>Se realizó seguimiento al consumo de energía el primer trimestre, esta pendiente que llegue la factura del mes de marzo y  se elaboro y divulgación  pieza de comunicación.</t>
  </si>
  <si>
    <t>Registro de consumo de energía, correo masivo.</t>
  </si>
  <si>
    <t>Se realizó seguimiento a registro de biciusuarios, se realizó jornada de mantenimiento de jardines, fumigación en las dos sedes, se realizó cargue del informe de huella de carbono, se elaboró pieza divulgativa de promoción de uso de la bicicleta.</t>
  </si>
  <si>
    <t>Registros de biciusuarios, registro fotografico de mantenimiento de jardines, orden de servicio de fumigación, soporte de cargue de información de huella de carbono, correo masivo.</t>
  </si>
  <si>
    <t>Se realizó seguimiento de generación de residuos aprovechables y peligrosos, se elaboró y publico pieza divulgativa de residuos,  se verifico el etiquetado y embalaje de los residuos peligrosos generados,  se cargo la información de registro de generadores de residuos peligrosos en la plataforma del IDEAM para las dos sedes, se realizó verificación de hojas de seguridad,  etiquetado de sustancias químicas.</t>
  </si>
  <si>
    <t>Bitacora de generación de residuos aprovechables y peligrosos, correo masivo, registro fotografico de etiquetado y embalaje de respel, soporte de cargue de información en el IDEAM, hojas de seguridad, informe de verificación de etiquetado de sustancias químicas.</t>
  </si>
  <si>
    <t>Se realizó una reunión al interior del proceso el día 15 de marzo de 2021 para revisar el estado y los avances a los planes de mejoramiento del proceso de SSI</t>
  </si>
  <si>
    <t xml:space="preserve">Archivos de seguimiento de los planes de mejoramiento
</t>
  </si>
  <si>
    <t>No fue posible realizar la sensibilización en los temas de seguridad de la información ya que a la fecha no se cuenta con el reponsable de seguridad de la información, y la socialización que se realiza en el marco de la inducción a nuevos funcionarios adicional no se han realizado inducciones a los nuevos funcionarios</t>
  </si>
  <si>
    <t>Se continuó con la ejecucion del contrato 200224 con RENATA el cual tuvo que ser suspendido el 18 de febrero ya que se evidenció la necesidad del traslado de enlace  de conectividad con ETB para finalizar las actividades de migración a IPV6.</t>
  </si>
  <si>
    <t xml:space="preserve">Documentación en la carpeta del contrato 200224
</t>
  </si>
  <si>
    <t>A fecha no se ha podido realizar la actividad, toda vez que no se contaba con equipo humano de demolab, sin embargo a la fecha ya se realizaron todos los tramites para la contratación del mismo.</t>
  </si>
  <si>
    <t xml:space="preserve">Como no se ha podido cotratar el equpo de talento humano de demolab no se han podido canalizar las propuestas, se espera que para el segundo trimestre esta meta se pueda concretar. </t>
  </si>
  <si>
    <t>No se ha podido dar cumplimiento, toda vez que en el 2020 no hubo acuerdos pactados con las organizaciones sindicales, se espera que para el 2021 si hay acuerdos se puedan crear las mesas para el siguimiento de lo pactado.</t>
  </si>
  <si>
    <t xml:space="preserve">Actas 
Agendas de sesiones de los meses de enero, febrero, marzo </t>
  </si>
  <si>
    <t xml:space="preserve">Resoluciones </t>
  </si>
  <si>
    <t>Plataforma "induvirtual" https://classroom.google.com/c/MTQ2ODkxODc4ODc0?cjc=a4abfgb
La medición de la inducción se realizará aplicando el siguiente indicador
Número de funcionarios capacitadas mediante la inducción virtual / Total de funcionarios posesionados *100</t>
  </si>
  <si>
    <t>Archivo: 11. Gestión de Recursos Físicos - Indicador Mantenimiento 1
Actividades ejecutadas = 9
Actividades planificadas = 15</t>
  </si>
  <si>
    <t xml:space="preserve">Se encuentran publicados en la Red Interna de la Corporación, en la siguiente RUTA: SECRETARIA GENERAL (//CBPRINT) (W:) ANALES Y PUBLICACIONES ACUERDOS 2021. Así mismo, se encuentran publicados en la Página web de la Corporación y en el Registro Distrital, los cuales se pueden consultar en los siguientes siguiente Links: http://concejodebogota.gov.co/acuerdos-y-resoluciones-2021/cbogota/2021-01-05/185611.php https://registrodistrital.secretariageneral.gov.co/
</t>
  </si>
  <si>
    <t>Durante el primer trimestre del año la junta de voceros en cumplimiento del reglamento interno se ha reunido en las siguientes fechas: 
Enero 14 de 2021
Enero 27 de 2021
Febrero 12 de 2021
Febrero  24 de 2021
Marzo 5 de 2021
Marzo 15 de 2021</t>
  </si>
  <si>
    <t>Los dieciséis (16)  Acuerdos de Ciudad radicados por la Alcaldía Mayor de Bogotá D.C.,  en la Secretaría General del Concejo de Bogotá se encuentran publicados en los Anales de la Corporación y en el Registro Distrital. A continuación se relacionan los Acuerdo Distritales publicados: 
- Acuerdo 794 de 2021 "Por el cual se establecen lineamientos para incentivar la oferta gratuita de estacionamiento de bicicletas y se dictan otras disposiciones"
- Acuerdo 795 de 2021 "Por el cual se fortalece la atención en salud mental a través del plan de salud pública de intervenciones colectivas y las funciones de inspección y vigilancia a la prestación de servicios de salud mental"
- Acuerdo 796 de 2021 "Por medio del cual se crea el Sistema Distrital de Información y Seguimiento de Hurto de Bicicletas y Teléfonos Celulares"
-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 Acuerdo 798 de 2021 "Por medio del cual se implementa la estrategia de compras locales “Bogotá compra Bogotá”  
- Acuerdo 799 de 2021  "Por medio del cual se ordena la implementación de medidas de seguridad vial, se promueve el seguimiento a la siniestralidad vial en el sistema integrado de transporte público y se dictan otras disposiciones"
- Acuerdo 800 de 2021 "Por medio del cual se crea la Mesa Permanente por la Calidad del Aire en la ciudad de Bogotá, D.C. y se establecen unos lineamientos sobre la materia"
- Acuerdo 801 de 2021 "Por el cual se prohíbe la comercialización de animales vivos en plazas de mercado, se regula su comercialización en otros establecimientos y se dictan otras disposiciones"
- Acuerdo 802 de 2021 "Por el cual se establecen lineamientos para la formulación de la metodología para la evaluación y ajuste de los intervalos del Índice Bogotano de Calidad de Aire - IBOCA, y se dictan otras disposiciones"
- Acuerdo 803 de 2021 "Por el cual se institucionaliza el Observatorio de Turismo de Bogotá y se establecen los lineamientos para su gestión y se dictan otras disposiciones"
- Acuerdo 804 de 2021 "Por medio del cual se declara la bicicleta como medio de transporte prioritario en Bogotá D.C. Y se dictan otras disposiciones para fortalecer su uso"
- Acuerdo 805 de 2021 "Por medio del cual se establece una política de dignificación de las prácticas laborales en el Distrito Capital de Bogotá"
- Acuerdo 806 de 2021 "Por medio del cual se establece BACATÁ HIDRÓPOLIS, se dan los lineamientos para su implementación y se dictan otras disposiciones" 
- Acuerdo 807 de 2021 "Por el cual se promueven estrategias integrales de alimentación saludable para desincentivar el consumo de sal y azúcar, con énfasis en bebidas azucaradas, para contribuir a mejorar la calidad de vida y la salud de la población del Distrito Capital"
- Acuerdo 808 de 2021 "Por el cual se prohíben progresivamente los plásticos de un solo uso en las entidades del Distrito Capital que hacen parte del sector central, descentralizado y localidades y se dictan otras disposiciones"
- Acuerdo 809 de 2021 "Por medio del cual se reforma el Acuerdo Distrital 017 de 1999, se armoniza normativamente y se reactiva el Consejo Distrital de Paz, Reconciliación, Convivencia y Transformación de Conflictos"</t>
  </si>
  <si>
    <t xml:space="preserve">No se ha podido dar cumplimiento porque a la fecha no se ha contratodo, el personal de demolab, pero ya se hizo la gestión para contratarlo. </t>
  </si>
  <si>
    <t>Durante el primer trimestre la Secretaría General desarrolló las convocatorias para  otorgar las siguientes ordenes al mérito:
1)  María Currea de Aya, en  el grado Cruz de Oro. Mediante la resolución No. 0102 del 4 de marzo de 2021 se confirió la orden a la Señora Aydee Rodríguez Soto
2) Javier de Nicoló, grado Cruz de Oro, . Mediante la resolución No. 0118 del 17 de marzo de 2021, se confirió la orden a la fundación Rojo Amarillo Negro siempre</t>
  </si>
  <si>
    <t>Analisis de avance de las actividades.
- Elaboración de un cronograma de actividades vinculando las dependencias  responsables para la realización del estudio técnico consolidado con los soportes estructurales, administrativos y presupuestales requeridos.
- Con los insumos para la propuesta de Rediseño Institucional 2020 (propuesta de manual de funciones, propuesta de proyecto de acuerdo y estudio técnico propuesto), se elaboro un documento revisando las acciones realizadas junto con las recomendaciones para finalizar el proceso.</t>
  </si>
  <si>
    <t>Durante el primer trimestre del año 2021 se actualizaron 21 documentos, aprobados en el CIGD, de los cuales 02 corresponden a los procedimientos: 
- Procedimiento  formulación y seguimiento del plan de acción cuatrienal y el plan de acción anual 
- Procedimiento de condiciones de salud.</t>
  </si>
  <si>
    <t xml:space="preserve">Red interna/Manual de Procesos y Procedimientos, Listado Maestro
02 procedimientos aprobados/02 procedimientos con puntos de control </t>
  </si>
  <si>
    <t>Se desarrolla la Fase I para el periodo de febrero y marzo con las siguientes acciones: Diagnostico preliminar, identificación e intervención  de los libros de autoliquidaciones, identificación e intervención de los libros de nomina, identificación de microfichas e identificación y depuración  del archivo de despacho del Director Financiero,</t>
  </si>
  <si>
    <t>Los metodos de verificación son:
- Primer informe de avance de proyecto en ejecución, organización del archivo de la Dirección Financiera.
- Segundo informe de avance de proyecto en ejecución, organización del archivo de la Dirección Financiera.</t>
  </si>
  <si>
    <t>Acta de sesión CIGD - U:\Comites Institucionales\Comité Institucional de Gestión y Desempeño Institucional\Actas sesiones 2021</t>
  </si>
  <si>
    <t>Correos electrónicos
Acta de sesión del Comité Institucional de Gestión y desempeño, publicada en la red interna</t>
  </si>
  <si>
    <r>
      <t xml:space="preserve">Se ha realizado la revisión mensual de la actualización del normograma de acuerdo con la información remitida por los procesos, así:
</t>
    </r>
    <r>
      <rPr>
        <u/>
        <sz val="12"/>
        <rFont val="Arial"/>
        <family val="2"/>
      </rPr>
      <t>Enero:</t>
    </r>
    <r>
      <rPr>
        <b/>
        <u/>
        <sz val="12"/>
        <rFont val="Arial"/>
        <family val="2"/>
      </rPr>
      <t xml:space="preserve">
</t>
    </r>
    <r>
      <rPr>
        <sz val="12"/>
        <rFont val="Arial"/>
        <family val="2"/>
      </rPr>
      <t xml:space="preserve">2. Comunicaciones e Información
7. Atención al Ciudadano
8. Talento Humano,
9.  Gestión Jurídica y
15. Evaluación Independiente 
</t>
    </r>
    <r>
      <rPr>
        <u/>
        <sz val="12"/>
        <rFont val="Arial"/>
        <family val="2"/>
      </rPr>
      <t xml:space="preserve">Febrero:
</t>
    </r>
    <r>
      <rPr>
        <sz val="12"/>
        <rFont val="Arial"/>
        <family val="2"/>
      </rPr>
      <t xml:space="preserve">2. Comunicaciones e Información
7. Atención al Ciudadano
9. Gestión Jurídica y
15. Evaluación Independientee
</t>
    </r>
    <r>
      <rPr>
        <u/>
        <sz val="12"/>
        <rFont val="Arial"/>
        <family val="2"/>
      </rPr>
      <t xml:space="preserve">Marzo:
</t>
    </r>
    <r>
      <rPr>
        <sz val="12"/>
        <rFont val="Arial"/>
        <family val="2"/>
      </rPr>
      <t>4. Gestión Normativa
5. Elección de Servidores Públicos Distritales
7. Atención al Ciudadano
8. Talento Humano
9. Gestión Jurídica
11. Gestión de Recursos Físicos
12. Sistemas y Seguridad de la Información y
15. Evaluación Independiente</t>
    </r>
  </si>
  <si>
    <t xml:space="preserve">Se formularon los siguientes indicadores del procedimiento control interno disciplinario: 
- Definición de la actuación administrativa a seguir
- Movimiento o impulso procesal de expedientes 
- Rotación o cambio de etapa de expedientes. 
Estos indicadores fueron aprobados por el Director Jurídico y remitidos a la Oficina Asesora de Planeación el 21 de enero de 2021. </t>
  </si>
  <si>
    <t>Se reporta avance del 8,8%, que no se incorpora al cálculo trimestral, dado que no estaba programado para el período objeto de seguimiento:  
A la fecha el proceso de evaluación independiente ha realizado la planeación de las auditorias de los procesos de Anales Publicaciones y relatoría y Gestión de recursos físicos, y ejecuta  la auditoría de Anales Publicaciones y relatoría.</t>
  </si>
  <si>
    <t xml:space="preserve">A la fecha la Oficina de control Interno realizo los siguientes informes:
- Informe de Seguimiento a la Audiencia de Rendición de Cuentas de la Corporación
- 	Informe de Seguimiento cuatrimestral al Plan Anticorrupción y Atención al Ciudadano
- 	Rendición de  cuenta anual de la Corporación a la Contraloría. 
- 	Seguimiento al plan de mejoramiento institucional a la Contraloría. 
- Informe de Control Interno Contable
- 	Informe de Seguimiento a las PQRS
- 	Informe de Derechos de Autor
- Informe de Evaluación por Dependencias Vigencia 2020 
- 	Informe de Seguimiento del Plan de Acción Anual vigencia 2020
- 	Formulario Único Reporte de Avances de la Gestión- FURAG
</t>
  </si>
  <si>
    <t>Se planificaron en el cronograma, 15 actividades para ejecutar en el trimestre, pero se ejecutaron solo 9 porque dos actividades programadas cada mes, no se pudieron ejecutar (correspondiente al 60%)</t>
  </si>
  <si>
    <t>Nivel de avance del plan en el trimestre</t>
  </si>
  <si>
    <t xml:space="preserve">Nivel de avance del plan acumulado durante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</si>
</sst>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b/>
      <sz val="14"/>
      <name val="Arial"/>
      <family val="2"/>
    </font>
    <font>
      <b/>
      <sz val="12"/>
      <color theme="1"/>
      <name val="Arial"/>
      <family val="2"/>
    </font>
    <font>
      <b/>
      <i/>
      <sz val="12"/>
      <color theme="1"/>
      <name val="Arial"/>
      <family val="2"/>
    </font>
    <font>
      <sz val="12"/>
      <color rgb="FF000000"/>
      <name val="Arial"/>
      <family val="2"/>
    </font>
    <font>
      <u/>
      <sz val="12"/>
      <name val="Arial"/>
      <family val="2"/>
    </font>
    <font>
      <b/>
      <u/>
      <sz val="12"/>
      <name val="Arial"/>
      <family val="2"/>
    </font>
    <font>
      <b/>
      <sz val="16"/>
      <name val="Arial"/>
      <family val="2"/>
    </font>
    <font>
      <sz val="16"/>
      <color theme="1"/>
      <name val="Arial Narrow"/>
      <family val="2"/>
    </font>
    <font>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8" tint="0.39997558519241921"/>
        <bgColor rgb="FFE2EFD9"/>
      </patternFill>
    </fill>
    <fill>
      <patternFill patternType="solid">
        <fgColor rgb="FFA7FFEE"/>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9">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330">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41" fontId="5" fillId="0" borderId="1" xfId="6" applyFont="1" applyFill="1" applyBorder="1" applyAlignment="1" applyProtection="1">
      <alignment vertical="center"/>
    </xf>
    <xf numFmtId="41"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2"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5"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5"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5" fillId="11" borderId="1" xfId="1" applyFont="1" applyFill="1" applyBorder="1" applyAlignment="1">
      <alignment horizontal="center" vertical="center"/>
    </xf>
    <xf numFmtId="9" fontId="5" fillId="11" borderId="1" xfId="1" applyNumberFormat="1" applyFont="1" applyFill="1" applyBorder="1" applyAlignment="1">
      <alignment horizontal="center" vertical="center"/>
    </xf>
    <xf numFmtId="1" fontId="5" fillId="11" borderId="1" xfId="1" applyNumberFormat="1" applyFont="1" applyFill="1" applyBorder="1" applyAlignment="1">
      <alignment horizontal="center" vertical="center"/>
    </xf>
    <xf numFmtId="0" fontId="5" fillId="11" borderId="1" xfId="1" applyFont="1" applyFill="1" applyBorder="1" applyAlignment="1" applyProtection="1">
      <alignment horizontal="center" vertical="center"/>
      <protection hidden="1"/>
    </xf>
    <xf numFmtId="0" fontId="5" fillId="11" borderId="1" xfId="1" applyNumberFormat="1" applyFont="1" applyFill="1" applyBorder="1" applyAlignment="1" applyProtection="1">
      <alignment horizontal="center" vertical="center" wrapText="1"/>
    </xf>
    <xf numFmtId="9" fontId="5" fillId="11" borderId="1" xfId="1" applyNumberFormat="1" applyFont="1" applyFill="1" applyBorder="1" applyAlignment="1" applyProtection="1">
      <alignment horizontal="center" vertical="center" wrapText="1"/>
    </xf>
    <xf numFmtId="0" fontId="8" fillId="11" borderId="24" xfId="0" applyFont="1" applyFill="1" applyBorder="1" applyAlignment="1">
      <alignment horizontal="center" vertical="center" wrapText="1"/>
    </xf>
    <xf numFmtId="0" fontId="5" fillId="11" borderId="1" xfId="1"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11" borderId="4" xfId="0" applyFont="1" applyFill="1" applyBorder="1" applyAlignment="1">
      <alignment horizontal="center" vertical="center" wrapText="1"/>
    </xf>
    <xf numFmtId="9" fontId="5" fillId="11" borderId="1" xfId="1" applyNumberFormat="1" applyFont="1" applyFill="1" applyBorder="1" applyAlignment="1">
      <alignment horizontal="center" vertical="center" wrapText="1"/>
    </xf>
    <xf numFmtId="10" fontId="5" fillId="11" borderId="1" xfId="1" applyNumberFormat="1" applyFont="1" applyFill="1" applyBorder="1" applyAlignment="1">
      <alignment horizontal="center" vertical="center"/>
    </xf>
    <xf numFmtId="164" fontId="5" fillId="11" borderId="1" xfId="1" applyNumberFormat="1" applyFont="1" applyFill="1" applyBorder="1" applyAlignment="1">
      <alignment horizontal="center" vertical="center"/>
    </xf>
    <xf numFmtId="9" fontId="8" fillId="11" borderId="32" xfId="0" applyNumberFormat="1" applyFont="1" applyFill="1" applyBorder="1" applyAlignment="1">
      <alignment horizontal="center" vertical="center"/>
    </xf>
    <xf numFmtId="9" fontId="5" fillId="11" borderId="2" xfId="1" applyNumberFormat="1" applyFont="1" applyFill="1" applyBorder="1" applyAlignment="1">
      <alignment horizontal="center" vertical="center" wrapText="1"/>
    </xf>
    <xf numFmtId="1" fontId="5" fillId="11" borderId="1" xfId="1" applyNumberFormat="1" applyFont="1" applyFill="1" applyBorder="1" applyAlignment="1">
      <alignment horizontal="center" vertical="center" wrapText="1"/>
    </xf>
    <xf numFmtId="9" fontId="5" fillId="11" borderId="1" xfId="3" applyFont="1" applyFill="1" applyBorder="1" applyAlignment="1">
      <alignment horizontal="center" vertical="center" wrapText="1"/>
    </xf>
    <xf numFmtId="9" fontId="8" fillId="11" borderId="1" xfId="0" applyNumberFormat="1" applyFont="1" applyFill="1" applyBorder="1" applyAlignment="1">
      <alignment horizontal="center" vertical="center"/>
    </xf>
    <xf numFmtId="0" fontId="5" fillId="12" borderId="1" xfId="0" quotePrefix="1" applyFont="1" applyFill="1" applyBorder="1" applyAlignment="1">
      <alignment horizontal="justify" vertical="center" wrapText="1" shrinkToFit="1"/>
    </xf>
    <xf numFmtId="0" fontId="5" fillId="12" borderId="1" xfId="1" quotePrefix="1" applyFont="1" applyFill="1" applyBorder="1" applyAlignment="1">
      <alignment horizontal="justify" vertical="center" wrapText="1"/>
    </xf>
    <xf numFmtId="0" fontId="5" fillId="12" borderId="1" xfId="1" applyFont="1" applyFill="1" applyBorder="1" applyAlignment="1" applyProtection="1">
      <alignment horizontal="justify" vertical="center" wrapText="1"/>
    </xf>
    <xf numFmtId="0" fontId="5" fillId="0" borderId="0" xfId="1" applyFont="1" applyAlignment="1" applyProtection="1">
      <alignment vertical="center"/>
      <protection hidden="1"/>
    </xf>
    <xf numFmtId="0" fontId="5" fillId="11" borderId="1" xfId="1" applyFont="1" applyFill="1" applyBorder="1" applyAlignment="1" applyProtection="1">
      <alignment horizontal="justify" vertical="center" wrapText="1"/>
      <protection hidden="1"/>
    </xf>
    <xf numFmtId="0" fontId="8"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49" fontId="5" fillId="11" borderId="1" xfId="1" applyNumberFormat="1" applyFont="1" applyFill="1" applyBorder="1" applyAlignment="1" applyProtection="1">
      <alignment horizontal="justify" vertical="center" wrapText="1"/>
      <protection locked="0"/>
    </xf>
    <xf numFmtId="9" fontId="5" fillId="11" borderId="1" xfId="1" applyNumberFormat="1" applyFont="1" applyFill="1" applyBorder="1" applyAlignment="1" applyProtection="1">
      <alignment horizontal="center" vertical="center"/>
      <protection hidden="1"/>
    </xf>
    <xf numFmtId="164" fontId="5" fillId="11" borderId="1" xfId="3" applyNumberFormat="1" applyFont="1" applyFill="1" applyBorder="1" applyAlignment="1" applyProtection="1">
      <alignment horizontal="center" vertical="center"/>
      <protection hidden="1"/>
    </xf>
    <xf numFmtId="9" fontId="5" fillId="11" borderId="1" xfId="3" applyFont="1" applyFill="1" applyBorder="1" applyAlignment="1" applyProtection="1">
      <alignment horizontal="center" vertical="center"/>
      <protection hidden="1"/>
    </xf>
    <xf numFmtId="164" fontId="5" fillId="0" borderId="1" xfId="3" applyNumberFormat="1" applyFont="1" applyBorder="1" applyAlignment="1" applyProtection="1">
      <alignment horizontal="center" vertical="center"/>
      <protection hidden="1"/>
    </xf>
    <xf numFmtId="10" fontId="5" fillId="11" borderId="1" xfId="1" applyNumberFormat="1" applyFont="1" applyFill="1" applyBorder="1" applyAlignment="1" applyProtection="1">
      <alignment horizontal="center" vertic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center"/>
      <protection hidden="1"/>
    </xf>
    <xf numFmtId="9" fontId="5" fillId="11" borderId="1" xfId="3" applyNumberFormat="1" applyFont="1" applyFill="1" applyBorder="1" applyAlignment="1" applyProtection="1">
      <alignment horizontal="center" vertical="center"/>
      <protection hidden="1"/>
    </xf>
    <xf numFmtId="0" fontId="8" fillId="0" borderId="1" xfId="0" applyFont="1" applyBorder="1"/>
    <xf numFmtId="0" fontId="8" fillId="0" borderId="1" xfId="0" applyFont="1" applyBorder="1" applyAlignment="1">
      <alignment horizontal="center"/>
    </xf>
    <xf numFmtId="0" fontId="5" fillId="0" borderId="1" xfId="1" applyFont="1" applyBorder="1" applyAlignment="1" applyProtection="1">
      <alignment horizontal="center"/>
      <protection hidden="1"/>
    </xf>
    <xf numFmtId="0" fontId="8" fillId="11" borderId="1" xfId="0" applyFont="1" applyFill="1" applyBorder="1" applyAlignment="1">
      <alignment horizontal="justify" vertical="center" wrapText="1"/>
    </xf>
    <xf numFmtId="9" fontId="18" fillId="11" borderId="0" xfId="3" applyFont="1" applyFill="1" applyAlignment="1">
      <alignment horizontal="center" vertical="center"/>
    </xf>
    <xf numFmtId="0" fontId="5" fillId="0" borderId="1" xfId="1" applyFont="1" applyFill="1" applyBorder="1" applyAlignment="1" applyProtection="1">
      <alignment horizontal="center"/>
      <protection hidden="1"/>
    </xf>
    <xf numFmtId="49" fontId="5" fillId="11" borderId="1" xfId="1" applyNumberFormat="1" applyFont="1" applyFill="1" applyBorder="1" applyAlignment="1">
      <alignment horizontal="justify" vertical="center" wrapText="1"/>
    </xf>
    <xf numFmtId="0" fontId="5" fillId="0" borderId="1" xfId="1" applyFont="1" applyBorder="1" applyAlignment="1" applyProtection="1">
      <alignment horizontal="justify" vertical="center" wrapText="1"/>
      <protection hidden="1"/>
    </xf>
    <xf numFmtId="0" fontId="5" fillId="0" borderId="1" xfId="1" applyFont="1" applyFill="1" applyBorder="1" applyAlignment="1" applyProtection="1">
      <alignment horizontal="justify" vertical="center" wrapText="1"/>
      <protection hidden="1"/>
    </xf>
    <xf numFmtId="9" fontId="8" fillId="11" borderId="1" xfId="0" applyNumberFormat="1" applyFont="1" applyFill="1" applyBorder="1" applyAlignment="1">
      <alignment horizontal="justify" vertical="center" wrapText="1"/>
    </xf>
    <xf numFmtId="14" fontId="8" fillId="11" borderId="1" xfId="0" applyNumberFormat="1" applyFont="1" applyFill="1" applyBorder="1" applyAlignment="1">
      <alignment horizontal="justify" vertical="center" wrapText="1"/>
    </xf>
    <xf numFmtId="0" fontId="5" fillId="11" borderId="1" xfId="0" applyFont="1" applyFill="1" applyBorder="1" applyAlignment="1">
      <alignment horizontal="justify" vertical="center" wrapText="1"/>
    </xf>
    <xf numFmtId="165" fontId="22" fillId="0" borderId="1" xfId="1" applyNumberFormat="1" applyFont="1" applyFill="1" applyBorder="1" applyAlignment="1" applyProtection="1">
      <alignment horizontal="justify" vertical="center" wrapText="1"/>
    </xf>
    <xf numFmtId="164" fontId="21" fillId="0" borderId="1" xfId="1" applyNumberFormat="1" applyFont="1" applyBorder="1" applyAlignment="1" applyProtection="1">
      <alignment horizontal="center"/>
      <protection hidden="1"/>
    </xf>
    <xf numFmtId="0" fontId="6" fillId="5" borderId="1" xfId="1" applyFont="1" applyFill="1" applyBorder="1" applyAlignment="1" applyProtection="1">
      <alignment horizontal="center" vertical="center"/>
    </xf>
    <xf numFmtId="0" fontId="8" fillId="0" borderId="1" xfId="0" applyFont="1" applyBorder="1" applyAlignment="1">
      <alignment horizontal="justify"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9" fontId="5" fillId="0" borderId="1"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6" fillId="6" borderId="1" xfId="1" applyFont="1" applyFill="1" applyBorder="1" applyAlignment="1" applyProtection="1">
      <alignment horizontal="center" vertical="center" wrapText="1"/>
    </xf>
    <xf numFmtId="0" fontId="5" fillId="0" borderId="15"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6" xfId="0" applyFont="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16" fillId="10" borderId="1" xfId="0" applyFont="1" applyFill="1" applyBorder="1" applyAlignment="1">
      <alignment horizontal="center" vertical="center"/>
    </xf>
    <xf numFmtId="0" fontId="6" fillId="3" borderId="1" xfId="1" quotePrefix="1"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cellXfs>
  <cellStyles count="9">
    <cellStyle name="Millares [0] 2" xfId="6" xr:uid="{00000000-0005-0000-0000-000000000000}"/>
    <cellStyle name="Millares [0] 2 2" xfId="7" xr:uid="{00000000-0005-0000-0000-000001000000}"/>
    <cellStyle name="Millares [0] 3" xfId="8" xr:uid="{00000000-0005-0000-0000-000002000000}"/>
    <cellStyle name="Normal" xfId="0" builtinId="0"/>
    <cellStyle name="Normal 2" xfId="4" xr:uid="{00000000-0005-0000-0000-000004000000}"/>
    <cellStyle name="Normal 2 2" xfId="2" xr:uid="{00000000-0005-0000-0000-000005000000}"/>
    <cellStyle name="Normal 3" xfId="5" xr:uid="{00000000-0005-0000-0000-000006000000}"/>
    <cellStyle name="Normal_Libro1" xfId="1" xr:uid="{00000000-0005-0000-0000-000007000000}"/>
    <cellStyle name="Porcentaje" xfId="3" builtinId="5"/>
  </cellStyles>
  <dxfs count="0"/>
  <tableStyles count="0" defaultTableStyle="TableStyleMedium2" defaultPivotStyle="PivotStyleLight16"/>
  <colors>
    <mruColors>
      <color rgb="FFA7FFEE"/>
      <color rgb="FFCD339A"/>
      <color rgb="FFFF0066"/>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100070</xdr:colOff>
      <xdr:row>0</xdr:row>
      <xdr:rowOff>1550296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57"/>
  <sheetViews>
    <sheetView showGridLines="0" tabSelected="1" topLeftCell="AC1" zoomScale="50" zoomScaleNormal="50" zoomScaleSheetLayoutView="85" workbookViewId="0">
      <selection activeCell="AG7" sqref="AG7"/>
    </sheetView>
  </sheetViews>
  <sheetFormatPr baseColWidth="10" defaultColWidth="11.44140625" defaultRowHeight="15" x14ac:dyDescent="0.25"/>
  <cols>
    <col min="1" max="5" width="39.44140625" style="20" customWidth="1"/>
    <col min="6" max="6" width="26.6640625" style="20" customWidth="1"/>
    <col min="7" max="7" width="21" style="20" customWidth="1"/>
    <col min="8" max="8" width="10.33203125" style="17" customWidth="1"/>
    <col min="9" max="11" width="10.33203125" style="20" customWidth="1"/>
    <col min="12" max="12" width="18.6640625" style="17" customWidth="1"/>
    <col min="13" max="13" width="20.33203125" style="17" customWidth="1"/>
    <col min="14" max="14" width="18.44140625" style="1" customWidth="1"/>
    <col min="15" max="15" width="14.6640625" style="17" customWidth="1"/>
    <col min="16" max="16" width="52" style="57" customWidth="1"/>
    <col min="17" max="17" width="25.6640625" style="3" customWidth="1"/>
    <col min="18" max="18" width="21.109375" style="3" customWidth="1"/>
    <col min="19" max="19" width="16.109375" style="3" customWidth="1"/>
    <col min="20" max="20" width="32.88671875" style="1" customWidth="1"/>
    <col min="21" max="21" width="29.109375" style="3" customWidth="1"/>
    <col min="22" max="22" width="17.44140625" style="3" customWidth="1"/>
    <col min="23" max="23" width="14.44140625" style="3" customWidth="1"/>
    <col min="24" max="27" width="9.33203125" style="3" customWidth="1"/>
    <col min="28" max="28" width="57.33203125" style="51" customWidth="1"/>
    <col min="29" max="29" width="27.88671875" style="20" customWidth="1"/>
    <col min="30" max="30" width="11.44140625" style="247"/>
    <col min="31" max="31" width="93.33203125" style="237" customWidth="1"/>
    <col min="32" max="32" width="118.6640625" style="20" bestFit="1" customWidth="1"/>
    <col min="33" max="33" width="88.6640625" style="248" bestFit="1" customWidth="1"/>
    <col min="34" max="16384" width="11.44140625" style="20"/>
  </cols>
  <sheetData>
    <row r="1" spans="1:33" ht="126.75" customHeight="1" x14ac:dyDescent="0.25">
      <c r="L1" s="20"/>
      <c r="M1" s="20"/>
      <c r="O1" s="20"/>
      <c r="P1" s="130"/>
      <c r="Q1" s="152"/>
      <c r="R1" s="2"/>
      <c r="S1" s="2"/>
      <c r="T1" s="2"/>
      <c r="U1" s="2"/>
      <c r="V1" s="2"/>
      <c r="W1" s="2"/>
      <c r="X1" s="2"/>
      <c r="Y1" s="2"/>
      <c r="Z1" s="2"/>
      <c r="AA1" s="2"/>
      <c r="AB1" s="2"/>
    </row>
    <row r="2" spans="1:33" ht="45.75" customHeight="1" x14ac:dyDescent="0.25">
      <c r="A2" s="313" t="s">
        <v>198</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row>
    <row r="3" spans="1:33" ht="55.5" customHeight="1" x14ac:dyDescent="0.25">
      <c r="A3" s="314" t="s">
        <v>831</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row>
    <row r="4" spans="1:33" ht="15.6" x14ac:dyDescent="0.25">
      <c r="A4" s="317" t="s">
        <v>186</v>
      </c>
      <c r="B4" s="318"/>
      <c r="C4" s="318"/>
      <c r="D4" s="318"/>
      <c r="E4" s="319"/>
      <c r="F4" s="320" t="s">
        <v>185</v>
      </c>
      <c r="G4" s="321"/>
      <c r="H4" s="321"/>
      <c r="I4" s="321"/>
      <c r="J4" s="321"/>
      <c r="K4" s="321"/>
      <c r="L4" s="315" t="s">
        <v>199</v>
      </c>
      <c r="M4" s="315"/>
      <c r="N4" s="315"/>
      <c r="O4" s="315"/>
      <c r="P4" s="315"/>
      <c r="Q4" s="315"/>
      <c r="R4" s="315"/>
      <c r="S4" s="315"/>
      <c r="T4" s="315"/>
      <c r="U4" s="315"/>
      <c r="V4" s="315"/>
      <c r="W4" s="315"/>
      <c r="X4" s="315"/>
      <c r="Y4" s="315"/>
      <c r="Z4" s="315"/>
      <c r="AA4" s="315"/>
      <c r="AB4" s="315"/>
      <c r="AC4" s="322" t="s">
        <v>864</v>
      </c>
      <c r="AD4" s="322"/>
      <c r="AE4" s="322"/>
      <c r="AF4" s="322"/>
      <c r="AG4" s="322"/>
    </row>
    <row r="5" spans="1:33" ht="15.6" x14ac:dyDescent="0.25">
      <c r="A5" s="281" t="s">
        <v>29</v>
      </c>
      <c r="B5" s="281" t="s">
        <v>28</v>
      </c>
      <c r="C5" s="281" t="s">
        <v>27</v>
      </c>
      <c r="D5" s="281" t="s">
        <v>26</v>
      </c>
      <c r="E5" s="281" t="s">
        <v>127</v>
      </c>
      <c r="F5" s="310" t="s">
        <v>128</v>
      </c>
      <c r="G5" s="311" t="s">
        <v>129</v>
      </c>
      <c r="H5" s="312" t="s">
        <v>6</v>
      </c>
      <c r="I5" s="312"/>
      <c r="J5" s="312"/>
      <c r="K5" s="312"/>
      <c r="L5" s="307" t="s">
        <v>11</v>
      </c>
      <c r="M5" s="307" t="s">
        <v>12</v>
      </c>
      <c r="N5" s="307" t="s">
        <v>10</v>
      </c>
      <c r="O5" s="307" t="s">
        <v>20</v>
      </c>
      <c r="P5" s="306" t="s">
        <v>13</v>
      </c>
      <c r="Q5" s="306" t="s">
        <v>14</v>
      </c>
      <c r="R5" s="306" t="s">
        <v>5</v>
      </c>
      <c r="S5" s="306" t="s">
        <v>15</v>
      </c>
      <c r="T5" s="306" t="s">
        <v>16</v>
      </c>
      <c r="U5" s="323" t="s">
        <v>0</v>
      </c>
      <c r="V5" s="323"/>
      <c r="W5" s="323"/>
      <c r="X5" s="323" t="s">
        <v>6</v>
      </c>
      <c r="Y5" s="323"/>
      <c r="Z5" s="323"/>
      <c r="AA5" s="323"/>
      <c r="AB5" s="323"/>
      <c r="AC5" s="322"/>
      <c r="AD5" s="322"/>
      <c r="AE5" s="322"/>
      <c r="AF5" s="322"/>
      <c r="AG5" s="322"/>
    </row>
    <row r="6" spans="1:33" ht="31.2" x14ac:dyDescent="0.25">
      <c r="A6" s="281"/>
      <c r="B6" s="281"/>
      <c r="C6" s="281"/>
      <c r="D6" s="281"/>
      <c r="E6" s="281"/>
      <c r="F6" s="310"/>
      <c r="G6" s="311"/>
      <c r="H6" s="93">
        <v>2020</v>
      </c>
      <c r="I6" s="94">
        <v>2021</v>
      </c>
      <c r="J6" s="94">
        <v>2022</v>
      </c>
      <c r="K6" s="94">
        <v>2023</v>
      </c>
      <c r="L6" s="307"/>
      <c r="M6" s="307"/>
      <c r="N6" s="307"/>
      <c r="O6" s="307"/>
      <c r="P6" s="306"/>
      <c r="Q6" s="306"/>
      <c r="R6" s="306"/>
      <c r="S6" s="306"/>
      <c r="T6" s="306"/>
      <c r="U6" s="61" t="s">
        <v>19</v>
      </c>
      <c r="V6" s="62" t="s">
        <v>17</v>
      </c>
      <c r="W6" s="62" t="s">
        <v>18</v>
      </c>
      <c r="X6" s="62" t="s">
        <v>1</v>
      </c>
      <c r="Y6" s="62" t="s">
        <v>2</v>
      </c>
      <c r="Z6" s="62" t="s">
        <v>3</v>
      </c>
      <c r="AA6" s="62" t="s">
        <v>4</v>
      </c>
      <c r="AB6" s="62" t="s">
        <v>21</v>
      </c>
      <c r="AC6" s="214" t="s">
        <v>859</v>
      </c>
      <c r="AD6" s="214" t="s">
        <v>860</v>
      </c>
      <c r="AE6" s="214" t="s">
        <v>861</v>
      </c>
      <c r="AF6" s="214" t="s">
        <v>862</v>
      </c>
      <c r="AG6" s="215" t="s">
        <v>863</v>
      </c>
    </row>
    <row r="7" spans="1:33" s="17" customFormat="1" ht="135" x14ac:dyDescent="0.25">
      <c r="A7" s="299" t="s">
        <v>30</v>
      </c>
      <c r="B7" s="299" t="s">
        <v>31</v>
      </c>
      <c r="C7" s="299" t="s">
        <v>32</v>
      </c>
      <c r="D7" s="308" t="s">
        <v>33</v>
      </c>
      <c r="E7" s="309" t="s">
        <v>34</v>
      </c>
      <c r="F7" s="270" t="s">
        <v>130</v>
      </c>
      <c r="G7" s="270">
        <v>6</v>
      </c>
      <c r="H7" s="278">
        <v>0.5</v>
      </c>
      <c r="I7" s="278">
        <v>1.5</v>
      </c>
      <c r="J7" s="273">
        <v>2</v>
      </c>
      <c r="K7" s="273">
        <v>2</v>
      </c>
      <c r="L7" s="11" t="s">
        <v>208</v>
      </c>
      <c r="M7" s="11" t="s">
        <v>453</v>
      </c>
      <c r="N7" s="37" t="s">
        <v>261</v>
      </c>
      <c r="O7" s="11">
        <v>1</v>
      </c>
      <c r="P7" s="151" t="s">
        <v>454</v>
      </c>
      <c r="Q7" s="150" t="s">
        <v>455</v>
      </c>
      <c r="R7" s="11" t="s">
        <v>456</v>
      </c>
      <c r="S7" s="13">
        <v>12</v>
      </c>
      <c r="T7" s="11" t="s">
        <v>457</v>
      </c>
      <c r="U7" s="11" t="s">
        <v>458</v>
      </c>
      <c r="V7" s="12" t="s">
        <v>206</v>
      </c>
      <c r="W7" s="13" t="s">
        <v>459</v>
      </c>
      <c r="X7" s="216">
        <v>3</v>
      </c>
      <c r="Y7" s="13">
        <v>3</v>
      </c>
      <c r="Z7" s="13">
        <v>3</v>
      </c>
      <c r="AA7" s="13">
        <v>3</v>
      </c>
      <c r="AB7" s="15" t="s">
        <v>460</v>
      </c>
      <c r="AC7" s="216">
        <v>3</v>
      </c>
      <c r="AD7" s="216">
        <v>3</v>
      </c>
      <c r="AE7" s="238" t="s">
        <v>938</v>
      </c>
      <c r="AF7" s="238" t="s">
        <v>933</v>
      </c>
      <c r="AG7" s="249">
        <f t="shared" ref="AG7:AG12" si="0">AD7/AC7</f>
        <v>1</v>
      </c>
    </row>
    <row r="8" spans="1:33" s="17" customFormat="1" ht="409.5" customHeight="1" x14ac:dyDescent="0.25">
      <c r="A8" s="299"/>
      <c r="B8" s="299"/>
      <c r="C8" s="299"/>
      <c r="D8" s="303"/>
      <c r="E8" s="282"/>
      <c r="F8" s="271"/>
      <c r="G8" s="271"/>
      <c r="H8" s="279"/>
      <c r="I8" s="279"/>
      <c r="J8" s="275"/>
      <c r="K8" s="275"/>
      <c r="L8" s="11" t="s">
        <v>208</v>
      </c>
      <c r="M8" s="11" t="s">
        <v>453</v>
      </c>
      <c r="N8" s="37" t="s">
        <v>261</v>
      </c>
      <c r="O8" s="150">
        <f>O7+1</f>
        <v>2</v>
      </c>
      <c r="P8" s="63" t="s">
        <v>462</v>
      </c>
      <c r="Q8" s="150" t="s">
        <v>463</v>
      </c>
      <c r="R8" s="11" t="s">
        <v>464</v>
      </c>
      <c r="S8" s="14">
        <v>1</v>
      </c>
      <c r="T8" s="11" t="s">
        <v>465</v>
      </c>
      <c r="U8" s="41" t="s">
        <v>466</v>
      </c>
      <c r="V8" s="13" t="s">
        <v>213</v>
      </c>
      <c r="W8" s="13" t="s">
        <v>459</v>
      </c>
      <c r="X8" s="217">
        <v>1</v>
      </c>
      <c r="Y8" s="14">
        <v>1</v>
      </c>
      <c r="Z8" s="14">
        <v>1</v>
      </c>
      <c r="AA8" s="14">
        <v>1</v>
      </c>
      <c r="AB8" s="15" t="s">
        <v>467</v>
      </c>
      <c r="AC8" s="217">
        <v>1</v>
      </c>
      <c r="AD8" s="217">
        <v>1</v>
      </c>
      <c r="AE8" s="238" t="s">
        <v>939</v>
      </c>
      <c r="AF8" s="238" t="s">
        <v>937</v>
      </c>
      <c r="AG8" s="249">
        <f t="shared" si="0"/>
        <v>1</v>
      </c>
    </row>
    <row r="9" spans="1:33" s="17" customFormat="1" ht="105" x14ac:dyDescent="0.25">
      <c r="A9" s="299"/>
      <c r="B9" s="299"/>
      <c r="C9" s="299"/>
      <c r="D9" s="303"/>
      <c r="E9" s="282"/>
      <c r="F9" s="271"/>
      <c r="G9" s="271"/>
      <c r="H9" s="279"/>
      <c r="I9" s="279"/>
      <c r="J9" s="275"/>
      <c r="K9" s="275"/>
      <c r="L9" s="37" t="s">
        <v>208</v>
      </c>
      <c r="M9" s="37" t="s">
        <v>453</v>
      </c>
      <c r="N9" s="37" t="s">
        <v>261</v>
      </c>
      <c r="O9" s="150">
        <f t="shared" ref="O9:O72" si="1">O8+1</f>
        <v>3</v>
      </c>
      <c r="P9" s="151" t="s">
        <v>468</v>
      </c>
      <c r="Q9" s="150" t="s">
        <v>469</v>
      </c>
      <c r="R9" s="11" t="s">
        <v>470</v>
      </c>
      <c r="S9" s="65">
        <v>2</v>
      </c>
      <c r="T9" s="11" t="s">
        <v>471</v>
      </c>
      <c r="U9" s="11" t="s">
        <v>472</v>
      </c>
      <c r="V9" s="12" t="s">
        <v>206</v>
      </c>
      <c r="W9" s="13" t="s">
        <v>459</v>
      </c>
      <c r="X9" s="216">
        <v>1</v>
      </c>
      <c r="Y9" s="13"/>
      <c r="Z9" s="13">
        <v>1</v>
      </c>
      <c r="AA9" s="13"/>
      <c r="AB9" s="15" t="s">
        <v>473</v>
      </c>
      <c r="AC9" s="216">
        <v>1</v>
      </c>
      <c r="AD9" s="219">
        <v>0</v>
      </c>
      <c r="AE9" s="238" t="s">
        <v>930</v>
      </c>
      <c r="AF9" s="253"/>
      <c r="AG9" s="249">
        <f t="shared" si="0"/>
        <v>0</v>
      </c>
    </row>
    <row r="10" spans="1:33" s="17" customFormat="1" ht="45" x14ac:dyDescent="0.25">
      <c r="A10" s="299"/>
      <c r="B10" s="299"/>
      <c r="C10" s="299"/>
      <c r="D10" s="303"/>
      <c r="E10" s="282"/>
      <c r="F10" s="271"/>
      <c r="G10" s="271"/>
      <c r="H10" s="279"/>
      <c r="I10" s="279"/>
      <c r="J10" s="275"/>
      <c r="K10" s="275"/>
      <c r="L10" s="37" t="s">
        <v>208</v>
      </c>
      <c r="M10" s="37" t="s">
        <v>453</v>
      </c>
      <c r="N10" s="37" t="s">
        <v>261</v>
      </c>
      <c r="O10" s="150">
        <f t="shared" si="1"/>
        <v>4</v>
      </c>
      <c r="P10" s="151" t="s">
        <v>474</v>
      </c>
      <c r="Q10" s="150" t="s">
        <v>475</v>
      </c>
      <c r="R10" s="150" t="s">
        <v>470</v>
      </c>
      <c r="S10" s="65">
        <v>4</v>
      </c>
      <c r="T10" s="11" t="s">
        <v>476</v>
      </c>
      <c r="U10" s="11" t="s">
        <v>477</v>
      </c>
      <c r="V10" s="12" t="s">
        <v>206</v>
      </c>
      <c r="W10" s="13" t="s">
        <v>459</v>
      </c>
      <c r="X10" s="216">
        <v>1</v>
      </c>
      <c r="Y10" s="13">
        <v>1</v>
      </c>
      <c r="Z10" s="13">
        <v>1</v>
      </c>
      <c r="AA10" s="13">
        <v>1</v>
      </c>
      <c r="AB10" s="15" t="s">
        <v>478</v>
      </c>
      <c r="AC10" s="216">
        <v>1</v>
      </c>
      <c r="AD10" s="219">
        <v>0</v>
      </c>
      <c r="AE10" s="238" t="s">
        <v>940</v>
      </c>
      <c r="AF10" s="253"/>
      <c r="AG10" s="249">
        <f t="shared" si="0"/>
        <v>0</v>
      </c>
    </row>
    <row r="11" spans="1:33" s="17" customFormat="1" ht="135" x14ac:dyDescent="0.25">
      <c r="A11" s="299"/>
      <c r="B11" s="299"/>
      <c r="C11" s="299"/>
      <c r="D11" s="303"/>
      <c r="E11" s="282"/>
      <c r="F11" s="271"/>
      <c r="G11" s="271"/>
      <c r="H11" s="279"/>
      <c r="I11" s="279"/>
      <c r="J11" s="275"/>
      <c r="K11" s="275"/>
      <c r="L11" s="11" t="s">
        <v>208</v>
      </c>
      <c r="M11" s="11" t="s">
        <v>453</v>
      </c>
      <c r="N11" s="11" t="s">
        <v>261</v>
      </c>
      <c r="O11" s="150">
        <f t="shared" si="1"/>
        <v>5</v>
      </c>
      <c r="P11" s="63" t="s">
        <v>479</v>
      </c>
      <c r="Q11" s="150" t="s">
        <v>455</v>
      </c>
      <c r="R11" s="150" t="s">
        <v>470</v>
      </c>
      <c r="S11" s="66">
        <v>2</v>
      </c>
      <c r="T11" s="11" t="s">
        <v>480</v>
      </c>
      <c r="U11" s="41" t="s">
        <v>481</v>
      </c>
      <c r="V11" s="12" t="s">
        <v>206</v>
      </c>
      <c r="W11" s="13" t="s">
        <v>459</v>
      </c>
      <c r="X11" s="218">
        <v>1</v>
      </c>
      <c r="Y11" s="66"/>
      <c r="Z11" s="66">
        <v>1</v>
      </c>
      <c r="AA11" s="67"/>
      <c r="AB11" s="15" t="s">
        <v>770</v>
      </c>
      <c r="AC11" s="218">
        <v>1</v>
      </c>
      <c r="AD11" s="219">
        <v>0</v>
      </c>
      <c r="AE11" s="238" t="s">
        <v>940</v>
      </c>
      <c r="AF11" s="253"/>
      <c r="AG11" s="249">
        <f t="shared" si="0"/>
        <v>0</v>
      </c>
    </row>
    <row r="12" spans="1:33" s="17" customFormat="1" ht="120" x14ac:dyDescent="0.25">
      <c r="A12" s="299"/>
      <c r="B12" s="299"/>
      <c r="C12" s="299"/>
      <c r="D12" s="201" t="s">
        <v>35</v>
      </c>
      <c r="E12" s="95" t="s">
        <v>36</v>
      </c>
      <c r="F12" s="75" t="s">
        <v>131</v>
      </c>
      <c r="G12" s="74">
        <v>1</v>
      </c>
      <c r="H12" s="96" t="s">
        <v>149</v>
      </c>
      <c r="I12" s="97" t="s">
        <v>149</v>
      </c>
      <c r="J12" s="96" t="s">
        <v>149</v>
      </c>
      <c r="K12" s="96" t="s">
        <v>149</v>
      </c>
      <c r="L12" s="37" t="s">
        <v>208</v>
      </c>
      <c r="M12" s="37" t="s">
        <v>453</v>
      </c>
      <c r="N12" s="37" t="s">
        <v>261</v>
      </c>
      <c r="O12" s="150">
        <f t="shared" si="1"/>
        <v>6</v>
      </c>
      <c r="P12" s="63" t="s">
        <v>484</v>
      </c>
      <c r="Q12" s="150" t="s">
        <v>485</v>
      </c>
      <c r="R12" s="150" t="s">
        <v>470</v>
      </c>
      <c r="S12" s="65">
        <v>5</v>
      </c>
      <c r="T12" s="11" t="s">
        <v>486</v>
      </c>
      <c r="U12" s="11" t="s">
        <v>487</v>
      </c>
      <c r="V12" s="12" t="s">
        <v>206</v>
      </c>
      <c r="W12" s="13" t="s">
        <v>459</v>
      </c>
      <c r="X12" s="216">
        <v>1</v>
      </c>
      <c r="Y12" s="13">
        <v>1</v>
      </c>
      <c r="Z12" s="13">
        <v>1</v>
      </c>
      <c r="AA12" s="13">
        <v>2</v>
      </c>
      <c r="AB12" s="15" t="s">
        <v>488</v>
      </c>
      <c r="AC12" s="216">
        <v>1</v>
      </c>
      <c r="AD12" s="219">
        <v>0</v>
      </c>
      <c r="AE12" s="238" t="s">
        <v>931</v>
      </c>
      <c r="AF12" s="253"/>
      <c r="AG12" s="249">
        <f t="shared" si="0"/>
        <v>0</v>
      </c>
    </row>
    <row r="13" spans="1:33" s="17" customFormat="1" ht="90" x14ac:dyDescent="0.25">
      <c r="A13" s="299"/>
      <c r="B13" s="299"/>
      <c r="C13" s="299"/>
      <c r="D13" s="291" t="s">
        <v>604</v>
      </c>
      <c r="E13" s="277" t="s">
        <v>36</v>
      </c>
      <c r="F13" s="270" t="s">
        <v>133</v>
      </c>
      <c r="G13" s="270">
        <v>3</v>
      </c>
      <c r="H13" s="278"/>
      <c r="I13" s="278">
        <v>1</v>
      </c>
      <c r="J13" s="273">
        <v>1</v>
      </c>
      <c r="K13" s="273">
        <v>1</v>
      </c>
      <c r="L13" s="37" t="s">
        <v>208</v>
      </c>
      <c r="M13" s="37" t="s">
        <v>453</v>
      </c>
      <c r="N13" s="37" t="s">
        <v>261</v>
      </c>
      <c r="O13" s="150">
        <f t="shared" si="1"/>
        <v>7</v>
      </c>
      <c r="P13" s="63" t="s">
        <v>489</v>
      </c>
      <c r="Q13" s="201" t="s">
        <v>490</v>
      </c>
      <c r="R13" s="19" t="s">
        <v>464</v>
      </c>
      <c r="S13" s="19" t="s">
        <v>358</v>
      </c>
      <c r="T13" s="69" t="s">
        <v>491</v>
      </c>
      <c r="U13" s="12" t="s">
        <v>133</v>
      </c>
      <c r="V13" s="12" t="s">
        <v>206</v>
      </c>
      <c r="W13" s="13" t="s">
        <v>459</v>
      </c>
      <c r="X13" s="13"/>
      <c r="Y13" s="13"/>
      <c r="Z13" s="13"/>
      <c r="AA13" s="26">
        <v>1</v>
      </c>
      <c r="AB13" s="15" t="s">
        <v>491</v>
      </c>
      <c r="AC13" s="13"/>
      <c r="AD13" s="87"/>
      <c r="AE13" s="258"/>
      <c r="AF13" s="239"/>
      <c r="AG13" s="251"/>
    </row>
    <row r="14" spans="1:33" s="17" customFormat="1" ht="90" x14ac:dyDescent="0.25">
      <c r="A14" s="299"/>
      <c r="B14" s="299"/>
      <c r="C14" s="299"/>
      <c r="D14" s="292"/>
      <c r="E14" s="305"/>
      <c r="F14" s="297"/>
      <c r="G14" s="297"/>
      <c r="H14" s="280"/>
      <c r="I14" s="280"/>
      <c r="J14" s="298"/>
      <c r="K14" s="298"/>
      <c r="L14" s="37" t="s">
        <v>208</v>
      </c>
      <c r="M14" s="37" t="s">
        <v>453</v>
      </c>
      <c r="N14" s="37" t="s">
        <v>261</v>
      </c>
      <c r="O14" s="150">
        <f t="shared" si="1"/>
        <v>8</v>
      </c>
      <c r="P14" s="63" t="s">
        <v>492</v>
      </c>
      <c r="Q14" s="12" t="s">
        <v>482</v>
      </c>
      <c r="R14" s="12" t="s">
        <v>464</v>
      </c>
      <c r="S14" s="12" t="s">
        <v>358</v>
      </c>
      <c r="T14" s="69" t="s">
        <v>491</v>
      </c>
      <c r="U14" s="12" t="s">
        <v>133</v>
      </c>
      <c r="V14" s="12" t="s">
        <v>206</v>
      </c>
      <c r="W14" s="13" t="s">
        <v>459</v>
      </c>
      <c r="X14" s="13"/>
      <c r="Y14" s="13"/>
      <c r="Z14" s="13"/>
      <c r="AA14" s="26">
        <v>1</v>
      </c>
      <c r="AB14" s="15" t="s">
        <v>493</v>
      </c>
      <c r="AC14" s="13"/>
      <c r="AD14" s="87"/>
      <c r="AE14" s="258"/>
      <c r="AF14" s="239"/>
      <c r="AG14" s="251"/>
    </row>
    <row r="15" spans="1:33" s="17" customFormat="1" ht="60" x14ac:dyDescent="0.25">
      <c r="A15" s="299"/>
      <c r="B15" s="299"/>
      <c r="C15" s="299"/>
      <c r="D15" s="291" t="s">
        <v>37</v>
      </c>
      <c r="E15" s="277" t="s">
        <v>36</v>
      </c>
      <c r="F15" s="270" t="s">
        <v>134</v>
      </c>
      <c r="G15" s="270">
        <v>3</v>
      </c>
      <c r="H15" s="287">
        <v>0.25</v>
      </c>
      <c r="I15" s="278">
        <v>0.75</v>
      </c>
      <c r="J15" s="273">
        <v>1</v>
      </c>
      <c r="K15" s="273">
        <v>1</v>
      </c>
      <c r="L15" s="11" t="s">
        <v>208</v>
      </c>
      <c r="M15" s="11" t="s">
        <v>453</v>
      </c>
      <c r="N15" s="11" t="s">
        <v>261</v>
      </c>
      <c r="O15" s="150">
        <f t="shared" si="1"/>
        <v>9</v>
      </c>
      <c r="P15" s="15" t="s">
        <v>494</v>
      </c>
      <c r="Q15" s="150" t="s">
        <v>463</v>
      </c>
      <c r="R15" s="11" t="s">
        <v>461</v>
      </c>
      <c r="S15" s="13">
        <v>2</v>
      </c>
      <c r="T15" s="11" t="s">
        <v>495</v>
      </c>
      <c r="U15" s="11" t="s">
        <v>496</v>
      </c>
      <c r="V15" s="12" t="s">
        <v>206</v>
      </c>
      <c r="W15" s="13" t="s">
        <v>459</v>
      </c>
      <c r="X15" s="13"/>
      <c r="Y15" s="13">
        <v>1</v>
      </c>
      <c r="Z15" s="13">
        <v>1</v>
      </c>
      <c r="AA15" s="13"/>
      <c r="AB15" s="15" t="s">
        <v>497</v>
      </c>
      <c r="AC15" s="13"/>
      <c r="AD15" s="87"/>
      <c r="AE15" s="258"/>
      <c r="AF15" s="239"/>
      <c r="AG15" s="251"/>
    </row>
    <row r="16" spans="1:33" s="17" customFormat="1" ht="60" x14ac:dyDescent="0.25">
      <c r="A16" s="299"/>
      <c r="B16" s="299"/>
      <c r="C16" s="299"/>
      <c r="D16" s="303"/>
      <c r="E16" s="282"/>
      <c r="F16" s="271"/>
      <c r="G16" s="271"/>
      <c r="H16" s="288"/>
      <c r="I16" s="279"/>
      <c r="J16" s="275"/>
      <c r="K16" s="275"/>
      <c r="L16" s="11" t="s">
        <v>208</v>
      </c>
      <c r="M16" s="11" t="s">
        <v>453</v>
      </c>
      <c r="N16" s="11" t="s">
        <v>261</v>
      </c>
      <c r="O16" s="150">
        <f t="shared" si="1"/>
        <v>10</v>
      </c>
      <c r="P16" s="63" t="s">
        <v>499</v>
      </c>
      <c r="Q16" s="12" t="s">
        <v>482</v>
      </c>
      <c r="R16" s="12" t="s">
        <v>464</v>
      </c>
      <c r="S16" s="12" t="s">
        <v>358</v>
      </c>
      <c r="T16" s="69" t="s">
        <v>498</v>
      </c>
      <c r="U16" s="12" t="s">
        <v>134</v>
      </c>
      <c r="V16" s="12" t="s">
        <v>206</v>
      </c>
      <c r="W16" s="13" t="s">
        <v>459</v>
      </c>
      <c r="X16" s="13"/>
      <c r="Y16" s="13"/>
      <c r="Z16" s="13"/>
      <c r="AA16" s="26">
        <v>1</v>
      </c>
      <c r="AB16" s="15" t="s">
        <v>498</v>
      </c>
      <c r="AC16" s="13"/>
      <c r="AD16" s="87"/>
      <c r="AE16" s="258"/>
      <c r="AF16" s="239"/>
      <c r="AG16" s="251"/>
    </row>
    <row r="17" spans="1:33" s="147" customFormat="1" ht="75" x14ac:dyDescent="0.25">
      <c r="A17" s="299"/>
      <c r="B17" s="299"/>
      <c r="C17" s="299"/>
      <c r="D17" s="292"/>
      <c r="E17" s="305"/>
      <c r="F17" s="297"/>
      <c r="G17" s="297"/>
      <c r="H17" s="293"/>
      <c r="I17" s="280"/>
      <c r="J17" s="298"/>
      <c r="K17" s="298"/>
      <c r="L17" s="37" t="s">
        <v>232</v>
      </c>
      <c r="M17" s="37" t="s">
        <v>260</v>
      </c>
      <c r="N17" s="37" t="s">
        <v>210</v>
      </c>
      <c r="O17" s="150">
        <f t="shared" si="1"/>
        <v>11</v>
      </c>
      <c r="P17" s="151" t="s">
        <v>699</v>
      </c>
      <c r="Q17" s="37" t="s">
        <v>9</v>
      </c>
      <c r="R17" s="37" t="s">
        <v>263</v>
      </c>
      <c r="S17" s="106">
        <v>4</v>
      </c>
      <c r="T17" s="37" t="s">
        <v>272</v>
      </c>
      <c r="U17" s="37" t="s">
        <v>273</v>
      </c>
      <c r="V17" s="12" t="s">
        <v>206</v>
      </c>
      <c r="W17" s="13" t="s">
        <v>459</v>
      </c>
      <c r="X17" s="5"/>
      <c r="Y17" s="106"/>
      <c r="Z17" s="106"/>
      <c r="AA17" s="106">
        <v>4</v>
      </c>
      <c r="AB17" s="15" t="s">
        <v>274</v>
      </c>
      <c r="AC17" s="5"/>
      <c r="AD17" s="87"/>
      <c r="AE17" s="258"/>
      <c r="AF17" s="239"/>
      <c r="AG17" s="251"/>
    </row>
    <row r="18" spans="1:33" s="17" customFormat="1" ht="120" x14ac:dyDescent="0.25">
      <c r="A18" s="299"/>
      <c r="B18" s="299"/>
      <c r="C18" s="299"/>
      <c r="D18" s="201" t="s">
        <v>38</v>
      </c>
      <c r="E18" s="101" t="s">
        <v>34</v>
      </c>
      <c r="F18" s="75" t="s">
        <v>135</v>
      </c>
      <c r="G18" s="74">
        <v>1</v>
      </c>
      <c r="H18" s="98">
        <v>1</v>
      </c>
      <c r="I18" s="98"/>
      <c r="J18" s="102"/>
      <c r="K18" s="102"/>
      <c r="L18" s="37"/>
      <c r="M18" s="37"/>
      <c r="N18" s="37"/>
      <c r="O18" s="150"/>
      <c r="P18" s="63" t="s">
        <v>527</v>
      </c>
      <c r="Q18" s="37"/>
      <c r="R18" s="11"/>
      <c r="S18" s="12"/>
      <c r="T18" s="12"/>
      <c r="U18" s="12"/>
      <c r="V18" s="12"/>
      <c r="W18" s="12"/>
      <c r="X18" s="13"/>
      <c r="Y18" s="13"/>
      <c r="Z18" s="13"/>
      <c r="AA18" s="13"/>
      <c r="AB18" s="15"/>
      <c r="AC18" s="13"/>
      <c r="AD18" s="87"/>
      <c r="AE18" s="258"/>
      <c r="AF18" s="239"/>
      <c r="AG18" s="250"/>
    </row>
    <row r="19" spans="1:33" s="17" customFormat="1" ht="75" x14ac:dyDescent="0.25">
      <c r="A19" s="299"/>
      <c r="B19" s="299"/>
      <c r="C19" s="299"/>
      <c r="D19" s="291" t="s">
        <v>39</v>
      </c>
      <c r="E19" s="277" t="s">
        <v>36</v>
      </c>
      <c r="F19" s="270" t="s">
        <v>136</v>
      </c>
      <c r="G19" s="270">
        <v>1</v>
      </c>
      <c r="H19" s="278"/>
      <c r="I19" s="278">
        <v>1</v>
      </c>
      <c r="J19" s="273"/>
      <c r="K19" s="324"/>
      <c r="L19" s="11" t="s">
        <v>208</v>
      </c>
      <c r="M19" s="11" t="s">
        <v>453</v>
      </c>
      <c r="N19" s="11" t="s">
        <v>261</v>
      </c>
      <c r="O19" s="150">
        <f>O17+1</f>
        <v>12</v>
      </c>
      <c r="P19" s="72" t="s">
        <v>500</v>
      </c>
      <c r="Q19" s="12" t="s">
        <v>482</v>
      </c>
      <c r="R19" s="12" t="s">
        <v>464</v>
      </c>
      <c r="S19" s="12" t="s">
        <v>358</v>
      </c>
      <c r="T19" s="70" t="s">
        <v>501</v>
      </c>
      <c r="U19" s="12" t="s">
        <v>502</v>
      </c>
      <c r="V19" s="12" t="s">
        <v>206</v>
      </c>
      <c r="W19" s="13" t="s">
        <v>459</v>
      </c>
      <c r="X19" s="12"/>
      <c r="Y19" s="12"/>
      <c r="Z19" s="12"/>
      <c r="AA19" s="86">
        <v>1</v>
      </c>
      <c r="AB19" s="15" t="s">
        <v>503</v>
      </c>
      <c r="AC19" s="12"/>
      <c r="AD19" s="87"/>
      <c r="AE19" s="258"/>
      <c r="AF19" s="239"/>
      <c r="AG19" s="250"/>
    </row>
    <row r="20" spans="1:33" s="17" customFormat="1" ht="45" x14ac:dyDescent="0.25">
      <c r="A20" s="299"/>
      <c r="B20" s="299"/>
      <c r="C20" s="299"/>
      <c r="D20" s="303"/>
      <c r="E20" s="282"/>
      <c r="F20" s="271"/>
      <c r="G20" s="271"/>
      <c r="H20" s="279"/>
      <c r="I20" s="279"/>
      <c r="J20" s="275"/>
      <c r="K20" s="325"/>
      <c r="L20" s="11" t="s">
        <v>208</v>
      </c>
      <c r="M20" s="11" t="s">
        <v>453</v>
      </c>
      <c r="N20" s="11" t="s">
        <v>261</v>
      </c>
      <c r="O20" s="150">
        <f t="shared" si="1"/>
        <v>13</v>
      </c>
      <c r="P20" s="72" t="s">
        <v>504</v>
      </c>
      <c r="Q20" s="12" t="s">
        <v>463</v>
      </c>
      <c r="R20" s="12" t="s">
        <v>464</v>
      </c>
      <c r="S20" s="12" t="s">
        <v>358</v>
      </c>
      <c r="T20" s="70" t="s">
        <v>505</v>
      </c>
      <c r="U20" s="12" t="s">
        <v>506</v>
      </c>
      <c r="V20" s="12" t="s">
        <v>206</v>
      </c>
      <c r="W20" s="13" t="s">
        <v>459</v>
      </c>
      <c r="X20" s="12"/>
      <c r="Y20" s="12"/>
      <c r="Z20" s="12"/>
      <c r="AA20" s="86">
        <v>1</v>
      </c>
      <c r="AB20" s="15" t="s">
        <v>507</v>
      </c>
      <c r="AC20" s="12"/>
      <c r="AD20" s="87"/>
      <c r="AE20" s="258"/>
      <c r="AF20" s="239"/>
      <c r="AG20" s="250"/>
    </row>
    <row r="21" spans="1:33" s="17" customFormat="1" ht="60" x14ac:dyDescent="0.25">
      <c r="A21" s="299"/>
      <c r="B21" s="299"/>
      <c r="C21" s="299"/>
      <c r="D21" s="292"/>
      <c r="E21" s="305"/>
      <c r="F21" s="297"/>
      <c r="G21" s="297"/>
      <c r="H21" s="280"/>
      <c r="I21" s="280"/>
      <c r="J21" s="298"/>
      <c r="K21" s="326"/>
      <c r="L21" s="11" t="s">
        <v>208</v>
      </c>
      <c r="M21" s="11" t="s">
        <v>453</v>
      </c>
      <c r="N21" s="11" t="s">
        <v>261</v>
      </c>
      <c r="O21" s="150">
        <f t="shared" si="1"/>
        <v>14</v>
      </c>
      <c r="P21" s="15" t="s">
        <v>508</v>
      </c>
      <c r="Q21" s="12" t="s">
        <v>509</v>
      </c>
      <c r="R21" s="12" t="s">
        <v>464</v>
      </c>
      <c r="S21" s="12" t="s">
        <v>358</v>
      </c>
      <c r="T21" s="12" t="s">
        <v>510</v>
      </c>
      <c r="U21" s="12" t="s">
        <v>511</v>
      </c>
      <c r="V21" s="12" t="s">
        <v>206</v>
      </c>
      <c r="W21" s="13" t="s">
        <v>459</v>
      </c>
      <c r="X21" s="13"/>
      <c r="Y21" s="13"/>
      <c r="Z21" s="13"/>
      <c r="AA21" s="26">
        <v>1</v>
      </c>
      <c r="AB21" s="15" t="s">
        <v>512</v>
      </c>
      <c r="AC21" s="13"/>
      <c r="AD21" s="87"/>
      <c r="AE21" s="258"/>
      <c r="AF21" s="239"/>
      <c r="AG21" s="250"/>
    </row>
    <row r="22" spans="1:33" s="17" customFormat="1" ht="135" x14ac:dyDescent="0.25">
      <c r="A22" s="299"/>
      <c r="B22" s="299"/>
      <c r="C22" s="299"/>
      <c r="D22" s="198" t="s">
        <v>40</v>
      </c>
      <c r="E22" s="104" t="s">
        <v>36</v>
      </c>
      <c r="F22" s="105" t="s">
        <v>137</v>
      </c>
      <c r="G22" s="105">
        <v>100</v>
      </c>
      <c r="H22" s="97">
        <v>100</v>
      </c>
      <c r="I22" s="97">
        <v>100</v>
      </c>
      <c r="J22" s="97">
        <v>100</v>
      </c>
      <c r="K22" s="97">
        <v>100</v>
      </c>
      <c r="L22" s="11" t="s">
        <v>208</v>
      </c>
      <c r="M22" s="11" t="s">
        <v>453</v>
      </c>
      <c r="N22" s="71" t="s">
        <v>261</v>
      </c>
      <c r="O22" s="150">
        <f t="shared" si="1"/>
        <v>15</v>
      </c>
      <c r="P22" s="72" t="s">
        <v>513</v>
      </c>
      <c r="Q22" s="12" t="s">
        <v>514</v>
      </c>
      <c r="R22" s="12" t="s">
        <v>483</v>
      </c>
      <c r="S22" s="12" t="s">
        <v>515</v>
      </c>
      <c r="T22" s="12" t="s">
        <v>771</v>
      </c>
      <c r="U22" s="12" t="s">
        <v>772</v>
      </c>
      <c r="V22" s="12" t="s">
        <v>213</v>
      </c>
      <c r="W22" s="13" t="s">
        <v>459</v>
      </c>
      <c r="X22" s="13"/>
      <c r="Y22" s="13">
        <v>100</v>
      </c>
      <c r="Z22" s="13"/>
      <c r="AA22" s="26">
        <v>100</v>
      </c>
      <c r="AB22" s="15" t="s">
        <v>516</v>
      </c>
      <c r="AC22" s="13"/>
      <c r="AD22" s="87"/>
      <c r="AE22" s="258"/>
      <c r="AF22" s="239"/>
      <c r="AG22" s="250"/>
    </row>
    <row r="23" spans="1:33" s="17" customFormat="1" ht="120" x14ac:dyDescent="0.25">
      <c r="A23" s="299"/>
      <c r="B23" s="299"/>
      <c r="C23" s="299"/>
      <c r="D23" s="201" t="s">
        <v>41</v>
      </c>
      <c r="E23" s="101" t="s">
        <v>36</v>
      </c>
      <c r="F23" s="40" t="s">
        <v>518</v>
      </c>
      <c r="G23" s="74">
        <v>3</v>
      </c>
      <c r="H23" s="98"/>
      <c r="I23" s="98">
        <v>1</v>
      </c>
      <c r="J23" s="102">
        <v>1</v>
      </c>
      <c r="K23" s="102">
        <v>1</v>
      </c>
      <c r="L23" s="11" t="s">
        <v>208</v>
      </c>
      <c r="M23" s="11" t="s">
        <v>453</v>
      </c>
      <c r="N23" s="71" t="s">
        <v>261</v>
      </c>
      <c r="O23" s="150">
        <f t="shared" si="1"/>
        <v>16</v>
      </c>
      <c r="P23" s="15" t="s">
        <v>517</v>
      </c>
      <c r="Q23" s="12" t="s">
        <v>485</v>
      </c>
      <c r="R23" s="150" t="s">
        <v>470</v>
      </c>
      <c r="S23" s="12" t="s">
        <v>358</v>
      </c>
      <c r="T23" s="70" t="s">
        <v>505</v>
      </c>
      <c r="U23" s="12" t="s">
        <v>506</v>
      </c>
      <c r="V23" s="12" t="s">
        <v>206</v>
      </c>
      <c r="W23" s="13" t="s">
        <v>459</v>
      </c>
      <c r="X23" s="12"/>
      <c r="Y23" s="12"/>
      <c r="Z23" s="12"/>
      <c r="AA23" s="86">
        <v>1</v>
      </c>
      <c r="AB23" s="15" t="s">
        <v>507</v>
      </c>
      <c r="AC23" s="12"/>
      <c r="AD23" s="87"/>
      <c r="AE23" s="258"/>
      <c r="AF23" s="239"/>
      <c r="AG23" s="250"/>
    </row>
    <row r="24" spans="1:33" s="17" customFormat="1" ht="150" x14ac:dyDescent="0.25">
      <c r="A24" s="299"/>
      <c r="B24" s="299" t="s">
        <v>42</v>
      </c>
      <c r="C24" s="299" t="s">
        <v>43</v>
      </c>
      <c r="D24" s="198" t="s">
        <v>44</v>
      </c>
      <c r="E24" s="104" t="s">
        <v>34</v>
      </c>
      <c r="F24" s="105" t="s">
        <v>138</v>
      </c>
      <c r="G24" s="105">
        <v>100</v>
      </c>
      <c r="H24" s="97">
        <v>25</v>
      </c>
      <c r="I24" s="97">
        <v>25</v>
      </c>
      <c r="J24" s="96">
        <v>25</v>
      </c>
      <c r="K24" s="96">
        <v>25</v>
      </c>
      <c r="L24" s="37" t="s">
        <v>519</v>
      </c>
      <c r="M24" s="37" t="s">
        <v>519</v>
      </c>
      <c r="N24" s="37" t="s">
        <v>261</v>
      </c>
      <c r="O24" s="150">
        <f t="shared" si="1"/>
        <v>17</v>
      </c>
      <c r="P24" s="72" t="s">
        <v>520</v>
      </c>
      <c r="Q24" s="12" t="s">
        <v>396</v>
      </c>
      <c r="R24" s="150" t="s">
        <v>470</v>
      </c>
      <c r="S24" s="12" t="s">
        <v>358</v>
      </c>
      <c r="T24" s="12" t="s">
        <v>521</v>
      </c>
      <c r="U24" s="12" t="s">
        <v>522</v>
      </c>
      <c r="V24" s="12" t="s">
        <v>206</v>
      </c>
      <c r="W24" s="13" t="s">
        <v>459</v>
      </c>
      <c r="X24" s="13"/>
      <c r="Y24" s="13">
        <v>0.5</v>
      </c>
      <c r="Z24" s="13">
        <v>0.5</v>
      </c>
      <c r="AA24" s="13"/>
      <c r="AB24" s="15" t="s">
        <v>523</v>
      </c>
      <c r="AC24" s="13"/>
      <c r="AD24" s="87"/>
      <c r="AE24" s="258"/>
      <c r="AF24" s="239"/>
      <c r="AG24" s="250"/>
    </row>
    <row r="25" spans="1:33" s="17" customFormat="1" ht="120" customHeight="1" x14ac:dyDescent="0.25">
      <c r="A25" s="299"/>
      <c r="B25" s="299"/>
      <c r="C25" s="299"/>
      <c r="D25" s="201" t="s">
        <v>45</v>
      </c>
      <c r="E25" s="101" t="s">
        <v>46</v>
      </c>
      <c r="F25" s="75" t="s">
        <v>139</v>
      </c>
      <c r="G25" s="74">
        <v>1</v>
      </c>
      <c r="H25" s="98"/>
      <c r="I25" s="98" t="s">
        <v>191</v>
      </c>
      <c r="J25" s="102" t="s">
        <v>144</v>
      </c>
      <c r="K25" s="102" t="s">
        <v>191</v>
      </c>
      <c r="L25" s="11" t="s">
        <v>208</v>
      </c>
      <c r="M25" s="11" t="s">
        <v>453</v>
      </c>
      <c r="N25" s="71" t="s">
        <v>261</v>
      </c>
      <c r="O25" s="150">
        <f t="shared" si="1"/>
        <v>18</v>
      </c>
      <c r="P25" s="72" t="s">
        <v>524</v>
      </c>
      <c r="Q25" s="150" t="s">
        <v>525</v>
      </c>
      <c r="R25" s="150" t="s">
        <v>470</v>
      </c>
      <c r="S25" s="13">
        <v>1</v>
      </c>
      <c r="T25" s="15" t="s">
        <v>773</v>
      </c>
      <c r="U25" s="11" t="s">
        <v>774</v>
      </c>
      <c r="V25" s="12" t="s">
        <v>206</v>
      </c>
      <c r="W25" s="13" t="s">
        <v>459</v>
      </c>
      <c r="X25" s="12"/>
      <c r="Y25" s="12"/>
      <c r="Z25" s="12"/>
      <c r="AA25" s="86">
        <v>1</v>
      </c>
      <c r="AB25" s="15" t="s">
        <v>526</v>
      </c>
      <c r="AC25" s="12"/>
      <c r="AD25" s="87"/>
      <c r="AE25" s="258"/>
      <c r="AF25" s="239"/>
      <c r="AG25" s="250"/>
    </row>
    <row r="26" spans="1:33" s="17" customFormat="1" ht="120" customHeight="1" x14ac:dyDescent="0.25">
      <c r="A26" s="299"/>
      <c r="B26" s="299"/>
      <c r="C26" s="299"/>
      <c r="D26" s="201" t="s">
        <v>47</v>
      </c>
      <c r="E26" s="101" t="s">
        <v>34</v>
      </c>
      <c r="F26" s="75" t="s">
        <v>141</v>
      </c>
      <c r="G26" s="74">
        <v>1</v>
      </c>
      <c r="H26" s="98"/>
      <c r="I26" s="98"/>
      <c r="J26" s="98" t="s">
        <v>140</v>
      </c>
      <c r="K26" s="102" t="s">
        <v>140</v>
      </c>
      <c r="L26" s="37"/>
      <c r="M26" s="7"/>
      <c r="N26" s="37"/>
      <c r="O26" s="150"/>
      <c r="P26" s="72" t="s">
        <v>527</v>
      </c>
      <c r="Q26" s="37"/>
      <c r="R26" s="19"/>
      <c r="S26" s="19"/>
      <c r="T26" s="19"/>
      <c r="U26" s="19"/>
      <c r="V26" s="19"/>
      <c r="W26" s="19"/>
      <c r="X26" s="18"/>
      <c r="Y26" s="18"/>
      <c r="Z26" s="18"/>
      <c r="AA26" s="27"/>
      <c r="AB26" s="15"/>
      <c r="AC26" s="18"/>
      <c r="AD26" s="87"/>
      <c r="AE26" s="258"/>
      <c r="AF26" s="239"/>
      <c r="AG26" s="250"/>
    </row>
    <row r="27" spans="1:33" s="17" customFormat="1" ht="120" customHeight="1" x14ac:dyDescent="0.25">
      <c r="A27" s="299"/>
      <c r="B27" s="299"/>
      <c r="C27" s="299"/>
      <c r="D27" s="201" t="s">
        <v>48</v>
      </c>
      <c r="E27" s="101" t="s">
        <v>34</v>
      </c>
      <c r="F27" s="75" t="s">
        <v>142</v>
      </c>
      <c r="G27" s="74">
        <v>12</v>
      </c>
      <c r="H27" s="98">
        <v>3</v>
      </c>
      <c r="I27" s="98">
        <v>3</v>
      </c>
      <c r="J27" s="102">
        <v>3</v>
      </c>
      <c r="K27" s="102">
        <v>3</v>
      </c>
      <c r="L27" s="11" t="s">
        <v>208</v>
      </c>
      <c r="M27" s="11" t="s">
        <v>453</v>
      </c>
      <c r="N27" s="11" t="s">
        <v>261</v>
      </c>
      <c r="O27" s="150">
        <f>O25+1</f>
        <v>19</v>
      </c>
      <c r="P27" s="72" t="s">
        <v>528</v>
      </c>
      <c r="Q27" s="150" t="s">
        <v>529</v>
      </c>
      <c r="R27" s="150" t="s">
        <v>470</v>
      </c>
      <c r="S27" s="12" t="s">
        <v>379</v>
      </c>
      <c r="T27" s="12" t="s">
        <v>530</v>
      </c>
      <c r="U27" s="12" t="s">
        <v>531</v>
      </c>
      <c r="V27" s="12" t="s">
        <v>206</v>
      </c>
      <c r="W27" s="13" t="s">
        <v>459</v>
      </c>
      <c r="X27" s="13"/>
      <c r="Y27" s="66">
        <v>1</v>
      </c>
      <c r="Z27" s="66"/>
      <c r="AA27" s="66">
        <v>2</v>
      </c>
      <c r="AB27" s="15" t="s">
        <v>516</v>
      </c>
      <c r="AC27" s="13"/>
      <c r="AD27" s="87"/>
      <c r="AE27" s="258"/>
      <c r="AF27" s="239"/>
      <c r="AG27" s="250"/>
    </row>
    <row r="28" spans="1:33" s="17" customFormat="1" ht="75" customHeight="1" x14ac:dyDescent="0.25">
      <c r="A28" s="299"/>
      <c r="B28" s="299"/>
      <c r="C28" s="299" t="s">
        <v>49</v>
      </c>
      <c r="D28" s="201" t="s">
        <v>667</v>
      </c>
      <c r="E28" s="101" t="s">
        <v>50</v>
      </c>
      <c r="F28" s="40" t="s">
        <v>143</v>
      </c>
      <c r="G28" s="74">
        <v>100</v>
      </c>
      <c r="H28" s="98">
        <v>40</v>
      </c>
      <c r="I28" s="98">
        <v>40</v>
      </c>
      <c r="J28" s="102">
        <v>10</v>
      </c>
      <c r="K28" s="102">
        <v>10</v>
      </c>
      <c r="L28" s="37" t="s">
        <v>208</v>
      </c>
      <c r="M28" s="37" t="s">
        <v>668</v>
      </c>
      <c r="N28" s="37" t="s">
        <v>261</v>
      </c>
      <c r="O28" s="150">
        <f t="shared" si="1"/>
        <v>20</v>
      </c>
      <c r="P28" s="31" t="s">
        <v>672</v>
      </c>
      <c r="Q28" s="87" t="s">
        <v>669</v>
      </c>
      <c r="R28" s="71" t="s">
        <v>470</v>
      </c>
      <c r="S28" s="125">
        <v>1</v>
      </c>
      <c r="T28" s="38" t="s">
        <v>684</v>
      </c>
      <c r="U28" s="38" t="s">
        <v>670</v>
      </c>
      <c r="V28" s="12" t="s">
        <v>213</v>
      </c>
      <c r="W28" s="13" t="s">
        <v>459</v>
      </c>
      <c r="X28" s="39"/>
      <c r="Y28" s="39"/>
      <c r="Z28" s="150"/>
      <c r="AA28" s="39">
        <v>1</v>
      </c>
      <c r="AB28" s="15" t="s">
        <v>671</v>
      </c>
      <c r="AC28" s="39"/>
      <c r="AD28" s="87"/>
      <c r="AE28" s="258"/>
      <c r="AF28" s="239"/>
      <c r="AG28" s="250"/>
    </row>
    <row r="29" spans="1:33" s="17" customFormat="1" ht="60" customHeight="1" x14ac:dyDescent="0.25">
      <c r="A29" s="299"/>
      <c r="B29" s="299"/>
      <c r="C29" s="299"/>
      <c r="D29" s="198" t="s">
        <v>51</v>
      </c>
      <c r="E29" s="146" t="s">
        <v>193</v>
      </c>
      <c r="F29" s="148" t="s">
        <v>192</v>
      </c>
      <c r="G29" s="148">
        <v>100</v>
      </c>
      <c r="H29" s="145">
        <v>25</v>
      </c>
      <c r="I29" s="145">
        <v>50</v>
      </c>
      <c r="J29" s="148">
        <v>10</v>
      </c>
      <c r="K29" s="148">
        <v>15</v>
      </c>
      <c r="L29" s="37" t="s">
        <v>208</v>
      </c>
      <c r="M29" s="37" t="s">
        <v>668</v>
      </c>
      <c r="N29" s="37" t="s">
        <v>261</v>
      </c>
      <c r="O29" s="150">
        <f t="shared" si="1"/>
        <v>21</v>
      </c>
      <c r="P29" s="31" t="s">
        <v>775</v>
      </c>
      <c r="Q29" s="87" t="s">
        <v>669</v>
      </c>
      <c r="R29" s="87" t="s">
        <v>673</v>
      </c>
      <c r="S29" s="125">
        <v>1</v>
      </c>
      <c r="T29" s="38" t="s">
        <v>776</v>
      </c>
      <c r="U29" s="38" t="s">
        <v>778</v>
      </c>
      <c r="V29" s="12" t="s">
        <v>213</v>
      </c>
      <c r="W29" s="13" t="s">
        <v>459</v>
      </c>
      <c r="X29" s="39"/>
      <c r="Y29" s="39">
        <v>0.5</v>
      </c>
      <c r="Z29" s="150"/>
      <c r="AA29" s="39">
        <v>0.5</v>
      </c>
      <c r="AB29" s="15" t="s">
        <v>777</v>
      </c>
      <c r="AC29" s="39"/>
      <c r="AD29" s="87"/>
      <c r="AE29" s="258"/>
      <c r="AF29" s="239"/>
      <c r="AG29" s="250"/>
    </row>
    <row r="30" spans="1:33" s="17" customFormat="1" ht="90" customHeight="1" x14ac:dyDescent="0.25">
      <c r="A30" s="299"/>
      <c r="B30" s="299"/>
      <c r="C30" s="299"/>
      <c r="D30" s="201" t="s">
        <v>52</v>
      </c>
      <c r="E30" s="101" t="s">
        <v>53</v>
      </c>
      <c r="F30" s="75" t="s">
        <v>145</v>
      </c>
      <c r="G30" s="74">
        <v>1</v>
      </c>
      <c r="H30" s="74" t="s">
        <v>132</v>
      </c>
      <c r="I30" s="98" t="s">
        <v>132</v>
      </c>
      <c r="J30" s="102"/>
      <c r="K30" s="102"/>
      <c r="L30" s="150" t="s">
        <v>208</v>
      </c>
      <c r="M30" s="150" t="s">
        <v>212</v>
      </c>
      <c r="N30" s="150" t="s">
        <v>261</v>
      </c>
      <c r="O30" s="150">
        <f t="shared" si="1"/>
        <v>22</v>
      </c>
      <c r="P30" s="72" t="s">
        <v>532</v>
      </c>
      <c r="Q30" s="150" t="s">
        <v>533</v>
      </c>
      <c r="R30" s="150" t="s">
        <v>464</v>
      </c>
      <c r="S30" s="12" t="s">
        <v>358</v>
      </c>
      <c r="T30" s="12" t="s">
        <v>534</v>
      </c>
      <c r="U30" s="12" t="s">
        <v>535</v>
      </c>
      <c r="V30" s="12" t="s">
        <v>206</v>
      </c>
      <c r="W30" s="13" t="s">
        <v>459</v>
      </c>
      <c r="X30" s="13"/>
      <c r="Y30" s="66"/>
      <c r="Z30" s="66"/>
      <c r="AA30" s="66">
        <v>1</v>
      </c>
      <c r="AB30" s="15" t="s">
        <v>536</v>
      </c>
      <c r="AC30" s="13"/>
      <c r="AD30" s="87"/>
      <c r="AE30" s="258"/>
      <c r="AF30" s="239"/>
      <c r="AG30" s="250"/>
    </row>
    <row r="31" spans="1:33" s="17" customFormat="1" ht="105" customHeight="1" x14ac:dyDescent="0.25">
      <c r="A31" s="299"/>
      <c r="B31" s="299"/>
      <c r="C31" s="299"/>
      <c r="D31" s="201" t="s">
        <v>54</v>
      </c>
      <c r="E31" s="101" t="s">
        <v>55</v>
      </c>
      <c r="F31" s="75" t="s">
        <v>146</v>
      </c>
      <c r="G31" s="74">
        <v>1</v>
      </c>
      <c r="H31" s="102"/>
      <c r="I31" s="98">
        <v>0.5</v>
      </c>
      <c r="J31" s="102">
        <v>0.5</v>
      </c>
      <c r="K31" s="102"/>
      <c r="L31" s="37" t="s">
        <v>675</v>
      </c>
      <c r="M31" s="37" t="s">
        <v>607</v>
      </c>
      <c r="N31" s="37" t="s">
        <v>261</v>
      </c>
      <c r="O31" s="150">
        <f t="shared" si="1"/>
        <v>23</v>
      </c>
      <c r="P31" s="31" t="s">
        <v>820</v>
      </c>
      <c r="Q31" s="12" t="s">
        <v>674</v>
      </c>
      <c r="R31" s="71" t="s">
        <v>470</v>
      </c>
      <c r="S31" s="125">
        <v>1</v>
      </c>
      <c r="T31" s="38" t="s">
        <v>682</v>
      </c>
      <c r="U31" s="38" t="s">
        <v>670</v>
      </c>
      <c r="V31" s="12" t="s">
        <v>213</v>
      </c>
      <c r="W31" s="13" t="s">
        <v>459</v>
      </c>
      <c r="X31" s="39"/>
      <c r="Y31" s="39"/>
      <c r="Z31" s="150"/>
      <c r="AA31" s="39">
        <v>1</v>
      </c>
      <c r="AB31" s="15" t="s">
        <v>671</v>
      </c>
      <c r="AC31" s="39"/>
      <c r="AD31" s="87"/>
      <c r="AE31" s="258"/>
      <c r="AF31" s="239"/>
      <c r="AG31" s="250"/>
    </row>
    <row r="32" spans="1:33" s="17" customFormat="1" ht="75" customHeight="1" x14ac:dyDescent="0.25">
      <c r="A32" s="299"/>
      <c r="B32" s="299" t="s">
        <v>56</v>
      </c>
      <c r="C32" s="299" t="s">
        <v>57</v>
      </c>
      <c r="D32" s="201" t="s">
        <v>58</v>
      </c>
      <c r="E32" s="101" t="s">
        <v>59</v>
      </c>
      <c r="F32" s="75" t="s">
        <v>147</v>
      </c>
      <c r="G32" s="74">
        <v>1</v>
      </c>
      <c r="H32" s="22"/>
      <c r="I32" s="98" t="s">
        <v>140</v>
      </c>
      <c r="J32" s="102" t="s">
        <v>140</v>
      </c>
      <c r="K32" s="102"/>
      <c r="L32" s="37" t="s">
        <v>208</v>
      </c>
      <c r="M32" s="37" t="s">
        <v>668</v>
      </c>
      <c r="N32" s="37" t="s">
        <v>261</v>
      </c>
      <c r="O32" s="150">
        <f t="shared" si="1"/>
        <v>24</v>
      </c>
      <c r="P32" s="31" t="s">
        <v>676</v>
      </c>
      <c r="Q32" s="12" t="s">
        <v>674</v>
      </c>
      <c r="R32" s="71" t="s">
        <v>470</v>
      </c>
      <c r="S32" s="125">
        <v>1</v>
      </c>
      <c r="T32" s="38" t="s">
        <v>683</v>
      </c>
      <c r="U32" s="38" t="s">
        <v>670</v>
      </c>
      <c r="V32" s="12" t="s">
        <v>213</v>
      </c>
      <c r="W32" s="13" t="s">
        <v>459</v>
      </c>
      <c r="X32" s="39"/>
      <c r="Y32" s="39"/>
      <c r="Z32" s="150"/>
      <c r="AA32" s="39">
        <v>1</v>
      </c>
      <c r="AB32" s="15" t="s">
        <v>671</v>
      </c>
      <c r="AC32" s="39"/>
      <c r="AD32" s="87"/>
      <c r="AE32" s="258"/>
      <c r="AF32" s="239"/>
      <c r="AG32" s="250"/>
    </row>
    <row r="33" spans="1:33" s="17" customFormat="1" ht="75" customHeight="1" x14ac:dyDescent="0.25">
      <c r="A33" s="316"/>
      <c r="B33" s="299"/>
      <c r="C33" s="299"/>
      <c r="D33" s="201" t="s">
        <v>60</v>
      </c>
      <c r="E33" s="101" t="s">
        <v>61</v>
      </c>
      <c r="F33" s="75" t="s">
        <v>148</v>
      </c>
      <c r="G33" s="74">
        <v>3</v>
      </c>
      <c r="H33" s="98"/>
      <c r="I33" s="98">
        <v>1</v>
      </c>
      <c r="J33" s="102">
        <v>1</v>
      </c>
      <c r="K33" s="102">
        <v>1</v>
      </c>
      <c r="L33" s="37" t="s">
        <v>208</v>
      </c>
      <c r="M33" s="37" t="s">
        <v>668</v>
      </c>
      <c r="N33" s="37" t="s">
        <v>261</v>
      </c>
      <c r="O33" s="150">
        <f t="shared" si="1"/>
        <v>25</v>
      </c>
      <c r="P33" s="31" t="s">
        <v>677</v>
      </c>
      <c r="Q33" s="12" t="s">
        <v>674</v>
      </c>
      <c r="R33" s="71" t="s">
        <v>470</v>
      </c>
      <c r="S33" s="125">
        <v>1</v>
      </c>
      <c r="T33" s="38" t="s">
        <v>685</v>
      </c>
      <c r="U33" s="38" t="s">
        <v>670</v>
      </c>
      <c r="V33" s="12" t="s">
        <v>213</v>
      </c>
      <c r="W33" s="13" t="s">
        <v>459</v>
      </c>
      <c r="X33" s="39"/>
      <c r="Y33" s="39"/>
      <c r="Z33" s="150"/>
      <c r="AA33" s="39">
        <v>1</v>
      </c>
      <c r="AB33" s="15" t="s">
        <v>671</v>
      </c>
      <c r="AC33" s="39"/>
      <c r="AD33" s="87"/>
      <c r="AE33" s="258"/>
      <c r="AF33" s="239"/>
      <c r="AG33" s="250"/>
    </row>
    <row r="34" spans="1:33" ht="60" customHeight="1" x14ac:dyDescent="0.25">
      <c r="A34" s="299" t="s">
        <v>62</v>
      </c>
      <c r="B34" s="301" t="s">
        <v>63</v>
      </c>
      <c r="C34" s="291" t="s">
        <v>64</v>
      </c>
      <c r="D34" s="291" t="s">
        <v>65</v>
      </c>
      <c r="E34" s="277" t="s">
        <v>66</v>
      </c>
      <c r="F34" s="287" t="s">
        <v>195</v>
      </c>
      <c r="G34" s="287">
        <v>1</v>
      </c>
      <c r="H34" s="278" t="s">
        <v>140</v>
      </c>
      <c r="I34" s="278" t="s">
        <v>140</v>
      </c>
      <c r="J34" s="273"/>
      <c r="K34" s="273"/>
      <c r="L34" s="37" t="s">
        <v>519</v>
      </c>
      <c r="M34" s="37" t="s">
        <v>519</v>
      </c>
      <c r="N34" s="37" t="s">
        <v>261</v>
      </c>
      <c r="O34" s="150">
        <f t="shared" si="1"/>
        <v>26</v>
      </c>
      <c r="P34" s="131" t="s">
        <v>601</v>
      </c>
      <c r="Q34" s="37" t="s">
        <v>538</v>
      </c>
      <c r="R34" s="37" t="s">
        <v>419</v>
      </c>
      <c r="S34" s="37" t="s">
        <v>358</v>
      </c>
      <c r="T34" s="37" t="s">
        <v>555</v>
      </c>
      <c r="U34" s="37" t="s">
        <v>830</v>
      </c>
      <c r="V34" s="37" t="s">
        <v>206</v>
      </c>
      <c r="W34" s="37" t="s">
        <v>459</v>
      </c>
      <c r="X34" s="37"/>
      <c r="Y34" s="37"/>
      <c r="Z34" s="37"/>
      <c r="AA34" s="212">
        <v>1</v>
      </c>
      <c r="AB34" s="15" t="s">
        <v>556</v>
      </c>
      <c r="AC34" s="37"/>
      <c r="AD34" s="168"/>
      <c r="AE34" s="257"/>
      <c r="AF34" s="239"/>
      <c r="AG34" s="250"/>
    </row>
    <row r="35" spans="1:33" ht="105" customHeight="1" x14ac:dyDescent="0.25">
      <c r="A35" s="299"/>
      <c r="B35" s="301"/>
      <c r="C35" s="303"/>
      <c r="D35" s="292"/>
      <c r="E35" s="305"/>
      <c r="F35" s="293"/>
      <c r="G35" s="293"/>
      <c r="H35" s="280"/>
      <c r="I35" s="280"/>
      <c r="J35" s="298"/>
      <c r="K35" s="298"/>
      <c r="L35" s="37" t="s">
        <v>519</v>
      </c>
      <c r="M35" s="37" t="s">
        <v>519</v>
      </c>
      <c r="N35" s="37" t="s">
        <v>210</v>
      </c>
      <c r="O35" s="150">
        <f t="shared" si="1"/>
        <v>27</v>
      </c>
      <c r="P35" s="131" t="s">
        <v>602</v>
      </c>
      <c r="Q35" s="150" t="s">
        <v>742</v>
      </c>
      <c r="R35" s="149" t="s">
        <v>419</v>
      </c>
      <c r="S35" s="54">
        <v>2</v>
      </c>
      <c r="T35" s="52" t="s">
        <v>557</v>
      </c>
      <c r="U35" s="52" t="s">
        <v>558</v>
      </c>
      <c r="V35" s="12" t="s">
        <v>206</v>
      </c>
      <c r="W35" s="13" t="s">
        <v>459</v>
      </c>
      <c r="X35" s="52"/>
      <c r="Y35" s="52"/>
      <c r="Z35" s="52"/>
      <c r="AA35" s="53">
        <v>2</v>
      </c>
      <c r="AB35" s="15" t="s">
        <v>559</v>
      </c>
      <c r="AC35" s="175"/>
      <c r="AD35" s="168"/>
      <c r="AE35" s="257"/>
      <c r="AF35" s="239"/>
      <c r="AG35" s="250"/>
    </row>
    <row r="36" spans="1:33" ht="105" customHeight="1" x14ac:dyDescent="0.25">
      <c r="A36" s="299"/>
      <c r="B36" s="301"/>
      <c r="C36" s="303"/>
      <c r="D36" s="198" t="s">
        <v>67</v>
      </c>
      <c r="E36" s="104" t="s">
        <v>66</v>
      </c>
      <c r="F36" s="44" t="s">
        <v>194</v>
      </c>
      <c r="G36" s="44">
        <v>1</v>
      </c>
      <c r="H36" s="97"/>
      <c r="I36" s="97">
        <v>0.33</v>
      </c>
      <c r="J36" s="96">
        <v>0.33</v>
      </c>
      <c r="K36" s="96">
        <v>0.33</v>
      </c>
      <c r="L36" s="37" t="s">
        <v>519</v>
      </c>
      <c r="M36" s="37" t="s">
        <v>519</v>
      </c>
      <c r="N36" s="37" t="s">
        <v>261</v>
      </c>
      <c r="O36" s="150">
        <f t="shared" si="1"/>
        <v>28</v>
      </c>
      <c r="P36" s="31" t="s">
        <v>678</v>
      </c>
      <c r="Q36" s="12" t="s">
        <v>742</v>
      </c>
      <c r="R36" s="87" t="s">
        <v>419</v>
      </c>
      <c r="S36" s="125">
        <v>1</v>
      </c>
      <c r="T36" s="38" t="s">
        <v>681</v>
      </c>
      <c r="U36" s="38" t="s">
        <v>670</v>
      </c>
      <c r="V36" s="12" t="s">
        <v>213</v>
      </c>
      <c r="W36" s="13" t="s">
        <v>459</v>
      </c>
      <c r="X36" s="39"/>
      <c r="Y36" s="39"/>
      <c r="Z36" s="150"/>
      <c r="AA36" s="39">
        <v>1</v>
      </c>
      <c r="AB36" s="15" t="s">
        <v>671</v>
      </c>
      <c r="AC36" s="39"/>
      <c r="AD36" s="87"/>
      <c r="AE36" s="257"/>
      <c r="AF36" s="239"/>
      <c r="AG36" s="250"/>
    </row>
    <row r="37" spans="1:33" ht="120" customHeight="1" x14ac:dyDescent="0.25">
      <c r="A37" s="299"/>
      <c r="B37" s="301"/>
      <c r="C37" s="301" t="s">
        <v>68</v>
      </c>
      <c r="D37" s="201" t="s">
        <v>69</v>
      </c>
      <c r="E37" s="101" t="s">
        <v>66</v>
      </c>
      <c r="F37" s="75" t="s">
        <v>150</v>
      </c>
      <c r="G37" s="74">
        <v>1</v>
      </c>
      <c r="H37" s="102"/>
      <c r="I37" s="98" t="s">
        <v>140</v>
      </c>
      <c r="J37" s="98" t="s">
        <v>140</v>
      </c>
      <c r="K37" s="102"/>
      <c r="L37" s="37" t="s">
        <v>208</v>
      </c>
      <c r="M37" s="37" t="s">
        <v>453</v>
      </c>
      <c r="N37" s="37" t="s">
        <v>261</v>
      </c>
      <c r="O37" s="150">
        <f t="shared" si="1"/>
        <v>29</v>
      </c>
      <c r="P37" s="31" t="s">
        <v>680</v>
      </c>
      <c r="Q37" s="12" t="s">
        <v>475</v>
      </c>
      <c r="R37" s="71" t="s">
        <v>470</v>
      </c>
      <c r="S37" s="125">
        <v>1</v>
      </c>
      <c r="T37" s="38" t="s">
        <v>679</v>
      </c>
      <c r="U37" s="38" t="s">
        <v>670</v>
      </c>
      <c r="V37" s="12" t="s">
        <v>213</v>
      </c>
      <c r="W37" s="13" t="s">
        <v>459</v>
      </c>
      <c r="X37" s="39"/>
      <c r="Y37" s="39"/>
      <c r="Z37" s="150"/>
      <c r="AA37" s="39">
        <v>1</v>
      </c>
      <c r="AB37" s="15" t="s">
        <v>671</v>
      </c>
      <c r="AC37" s="39"/>
      <c r="AD37" s="87"/>
      <c r="AE37" s="257"/>
      <c r="AF37" s="239"/>
      <c r="AG37" s="250"/>
    </row>
    <row r="38" spans="1:33" ht="105" customHeight="1" x14ac:dyDescent="0.25">
      <c r="A38" s="299"/>
      <c r="B38" s="301"/>
      <c r="C38" s="301"/>
      <c r="D38" s="198" t="s">
        <v>197</v>
      </c>
      <c r="E38" s="104" t="s">
        <v>66</v>
      </c>
      <c r="F38" s="105" t="s">
        <v>151</v>
      </c>
      <c r="G38" s="105">
        <v>12</v>
      </c>
      <c r="H38" s="96">
        <v>3</v>
      </c>
      <c r="I38" s="97">
        <v>3</v>
      </c>
      <c r="J38" s="96">
        <v>3</v>
      </c>
      <c r="K38" s="96">
        <v>3</v>
      </c>
      <c r="L38" s="11" t="s">
        <v>208</v>
      </c>
      <c r="M38" s="37" t="s">
        <v>453</v>
      </c>
      <c r="N38" s="35" t="s">
        <v>210</v>
      </c>
      <c r="O38" s="150">
        <f t="shared" si="1"/>
        <v>30</v>
      </c>
      <c r="P38" s="151" t="s">
        <v>537</v>
      </c>
      <c r="Q38" s="150" t="s">
        <v>538</v>
      </c>
      <c r="R38" s="150" t="s">
        <v>470</v>
      </c>
      <c r="S38" s="66">
        <v>3</v>
      </c>
      <c r="T38" s="11" t="s">
        <v>539</v>
      </c>
      <c r="U38" s="11" t="s">
        <v>540</v>
      </c>
      <c r="V38" s="12" t="s">
        <v>206</v>
      </c>
      <c r="W38" s="13" t="s">
        <v>459</v>
      </c>
      <c r="X38" s="14"/>
      <c r="Y38" s="14"/>
      <c r="Z38" s="14"/>
      <c r="AA38" s="66">
        <v>3</v>
      </c>
      <c r="AB38" s="15" t="s">
        <v>541</v>
      </c>
      <c r="AC38" s="14"/>
      <c r="AD38" s="168"/>
      <c r="AE38" s="257"/>
      <c r="AF38" s="239"/>
      <c r="AG38" s="250"/>
    </row>
    <row r="39" spans="1:33" ht="75" customHeight="1" x14ac:dyDescent="0.25">
      <c r="A39" s="299"/>
      <c r="B39" s="301"/>
      <c r="C39" s="301"/>
      <c r="D39" s="201" t="s">
        <v>70</v>
      </c>
      <c r="E39" s="101" t="s">
        <v>66</v>
      </c>
      <c r="F39" s="75" t="s">
        <v>152</v>
      </c>
      <c r="G39" s="74">
        <v>2</v>
      </c>
      <c r="H39" s="102">
        <v>1</v>
      </c>
      <c r="I39" s="98">
        <v>1</v>
      </c>
      <c r="J39" s="98"/>
      <c r="K39" s="98"/>
      <c r="L39" s="52" t="s">
        <v>208</v>
      </c>
      <c r="M39" s="37" t="s">
        <v>453</v>
      </c>
      <c r="N39" s="35" t="s">
        <v>210</v>
      </c>
      <c r="O39" s="150">
        <f t="shared" si="1"/>
        <v>31</v>
      </c>
      <c r="P39" s="63" t="s">
        <v>542</v>
      </c>
      <c r="Q39" s="199" t="s">
        <v>543</v>
      </c>
      <c r="R39" s="150" t="s">
        <v>470</v>
      </c>
      <c r="S39" s="24">
        <v>1</v>
      </c>
      <c r="T39" s="24" t="s">
        <v>544</v>
      </c>
      <c r="U39" s="24" t="s">
        <v>545</v>
      </c>
      <c r="V39" s="12" t="s">
        <v>206</v>
      </c>
      <c r="W39" s="13" t="s">
        <v>459</v>
      </c>
      <c r="X39" s="24"/>
      <c r="Y39" s="24"/>
      <c r="Z39" s="24">
        <v>1</v>
      </c>
      <c r="AA39" s="24"/>
      <c r="AB39" s="15" t="s">
        <v>546</v>
      </c>
      <c r="AC39" s="240"/>
      <c r="AD39" s="168"/>
      <c r="AE39" s="257"/>
      <c r="AF39" s="239"/>
      <c r="AG39" s="250"/>
    </row>
    <row r="40" spans="1:33" ht="60" customHeight="1" x14ac:dyDescent="0.25">
      <c r="A40" s="299"/>
      <c r="B40" s="301"/>
      <c r="C40" s="301"/>
      <c r="D40" s="201" t="s">
        <v>196</v>
      </c>
      <c r="E40" s="101" t="s">
        <v>66</v>
      </c>
      <c r="F40" s="75" t="s">
        <v>153</v>
      </c>
      <c r="G40" s="24">
        <v>3</v>
      </c>
      <c r="H40" s="102">
        <v>1</v>
      </c>
      <c r="I40" s="98">
        <v>1</v>
      </c>
      <c r="K40" s="102">
        <v>1</v>
      </c>
      <c r="L40" s="52" t="s">
        <v>208</v>
      </c>
      <c r="M40" s="37" t="s">
        <v>453</v>
      </c>
      <c r="N40" s="35" t="s">
        <v>210</v>
      </c>
      <c r="O40" s="150">
        <f t="shared" si="1"/>
        <v>32</v>
      </c>
      <c r="P40" s="63" t="s">
        <v>547</v>
      </c>
      <c r="Q40" s="199" t="s">
        <v>543</v>
      </c>
      <c r="R40" s="150" t="s">
        <v>470</v>
      </c>
      <c r="S40" s="24">
        <v>1</v>
      </c>
      <c r="T40" s="24" t="s">
        <v>548</v>
      </c>
      <c r="U40" s="24" t="s">
        <v>549</v>
      </c>
      <c r="V40" s="12" t="s">
        <v>206</v>
      </c>
      <c r="W40" s="13" t="s">
        <v>459</v>
      </c>
      <c r="X40" s="76"/>
      <c r="Y40" s="76"/>
      <c r="Z40" s="76"/>
      <c r="AA40" s="77">
        <v>1</v>
      </c>
      <c r="AB40" s="15" t="s">
        <v>550</v>
      </c>
      <c r="AC40" s="76"/>
      <c r="AD40" s="168"/>
      <c r="AE40" s="257"/>
      <c r="AF40" s="239"/>
      <c r="AG40" s="250"/>
    </row>
    <row r="41" spans="1:33" ht="45" customHeight="1" x14ac:dyDescent="0.25">
      <c r="A41" s="299"/>
      <c r="B41" s="301"/>
      <c r="C41" s="301"/>
      <c r="D41" s="291" t="s">
        <v>71</v>
      </c>
      <c r="E41" s="277" t="s">
        <v>72</v>
      </c>
      <c r="F41" s="287" t="s">
        <v>154</v>
      </c>
      <c r="G41" s="270">
        <v>100</v>
      </c>
      <c r="H41" s="278">
        <v>100</v>
      </c>
      <c r="I41" s="278">
        <v>100</v>
      </c>
      <c r="J41" s="273">
        <v>100</v>
      </c>
      <c r="K41" s="273">
        <v>100</v>
      </c>
      <c r="L41" s="11" t="s">
        <v>211</v>
      </c>
      <c r="M41" s="11" t="s">
        <v>279</v>
      </c>
      <c r="N41" s="11" t="s">
        <v>210</v>
      </c>
      <c r="O41" s="150">
        <f t="shared" si="1"/>
        <v>33</v>
      </c>
      <c r="P41" s="31" t="s">
        <v>280</v>
      </c>
      <c r="Q41" s="38" t="s">
        <v>281</v>
      </c>
      <c r="R41" s="16" t="s">
        <v>282</v>
      </c>
      <c r="S41" s="38">
        <v>2</v>
      </c>
      <c r="T41" s="11" t="s">
        <v>283</v>
      </c>
      <c r="U41" s="38" t="s">
        <v>284</v>
      </c>
      <c r="V41" s="12" t="s">
        <v>206</v>
      </c>
      <c r="W41" s="13" t="s">
        <v>459</v>
      </c>
      <c r="X41" s="11"/>
      <c r="Y41" s="11">
        <v>1</v>
      </c>
      <c r="Z41" s="11"/>
      <c r="AA41" s="11">
        <v>1</v>
      </c>
      <c r="AB41" s="15" t="s">
        <v>759</v>
      </c>
      <c r="AC41" s="150"/>
      <c r="AD41" s="168"/>
      <c r="AE41" s="257"/>
      <c r="AF41" s="239"/>
      <c r="AG41" s="250"/>
    </row>
    <row r="42" spans="1:33" ht="195" customHeight="1" x14ac:dyDescent="0.25">
      <c r="A42" s="299"/>
      <c r="B42" s="301"/>
      <c r="C42" s="301"/>
      <c r="D42" s="303"/>
      <c r="E42" s="282"/>
      <c r="F42" s="288"/>
      <c r="G42" s="271"/>
      <c r="H42" s="279"/>
      <c r="I42" s="279"/>
      <c r="J42" s="275"/>
      <c r="K42" s="275"/>
      <c r="L42" s="11" t="s">
        <v>211</v>
      </c>
      <c r="M42" s="11" t="s">
        <v>453</v>
      </c>
      <c r="N42" s="11" t="s">
        <v>563</v>
      </c>
      <c r="O42" s="150">
        <f t="shared" si="1"/>
        <v>34</v>
      </c>
      <c r="P42" s="31" t="s">
        <v>564</v>
      </c>
      <c r="Q42" s="71" t="s">
        <v>687</v>
      </c>
      <c r="R42" s="71" t="s">
        <v>282</v>
      </c>
      <c r="S42" s="87">
        <v>1</v>
      </c>
      <c r="T42" s="71" t="s">
        <v>565</v>
      </c>
      <c r="U42" s="71" t="s">
        <v>566</v>
      </c>
      <c r="V42" s="12" t="s">
        <v>206</v>
      </c>
      <c r="W42" s="13" t="s">
        <v>459</v>
      </c>
      <c r="X42" s="87"/>
      <c r="Y42" s="87"/>
      <c r="Z42" s="87">
        <v>1</v>
      </c>
      <c r="AA42" s="87"/>
      <c r="AB42" s="15" t="s">
        <v>567</v>
      </c>
      <c r="AC42" s="87"/>
      <c r="AD42" s="168"/>
      <c r="AE42" s="257"/>
      <c r="AF42" s="239"/>
      <c r="AG42" s="250"/>
    </row>
    <row r="43" spans="1:33" ht="90" customHeight="1" x14ac:dyDescent="0.25">
      <c r="A43" s="299"/>
      <c r="B43" s="301"/>
      <c r="C43" s="301"/>
      <c r="D43" s="303"/>
      <c r="E43" s="282"/>
      <c r="F43" s="288"/>
      <c r="G43" s="271"/>
      <c r="H43" s="279"/>
      <c r="I43" s="279"/>
      <c r="J43" s="275"/>
      <c r="K43" s="275"/>
      <c r="L43" s="11" t="s">
        <v>211</v>
      </c>
      <c r="M43" s="11" t="s">
        <v>453</v>
      </c>
      <c r="N43" s="11" t="s">
        <v>563</v>
      </c>
      <c r="O43" s="150">
        <f t="shared" si="1"/>
        <v>35</v>
      </c>
      <c r="P43" s="31" t="s">
        <v>568</v>
      </c>
      <c r="Q43" s="71" t="s">
        <v>569</v>
      </c>
      <c r="R43" s="60" t="s">
        <v>419</v>
      </c>
      <c r="S43" s="87">
        <v>1</v>
      </c>
      <c r="T43" s="71" t="s">
        <v>570</v>
      </c>
      <c r="U43" s="71" t="s">
        <v>571</v>
      </c>
      <c r="V43" s="12" t="s">
        <v>206</v>
      </c>
      <c r="W43" s="13" t="s">
        <v>459</v>
      </c>
      <c r="X43" s="87"/>
      <c r="Y43" s="87"/>
      <c r="Z43" s="87">
        <v>1</v>
      </c>
      <c r="AA43" s="87"/>
      <c r="AB43" s="15" t="s">
        <v>572</v>
      </c>
      <c r="AC43" s="87"/>
      <c r="AD43" s="168"/>
      <c r="AE43" s="257"/>
      <c r="AF43" s="257"/>
      <c r="AG43" s="252"/>
    </row>
    <row r="44" spans="1:33" ht="240" customHeight="1" x14ac:dyDescent="0.25">
      <c r="A44" s="299"/>
      <c r="B44" s="301"/>
      <c r="C44" s="301"/>
      <c r="D44" s="303"/>
      <c r="E44" s="282"/>
      <c r="F44" s="288"/>
      <c r="G44" s="271"/>
      <c r="H44" s="279"/>
      <c r="I44" s="279"/>
      <c r="J44" s="275"/>
      <c r="K44" s="275"/>
      <c r="L44" s="11" t="s">
        <v>211</v>
      </c>
      <c r="M44" s="11" t="s">
        <v>453</v>
      </c>
      <c r="N44" s="11" t="s">
        <v>563</v>
      </c>
      <c r="O44" s="150">
        <f t="shared" si="1"/>
        <v>36</v>
      </c>
      <c r="P44" s="31" t="s">
        <v>573</v>
      </c>
      <c r="Q44" s="71" t="s">
        <v>688</v>
      </c>
      <c r="R44" s="71" t="s">
        <v>282</v>
      </c>
      <c r="S44" s="87">
        <v>1</v>
      </c>
      <c r="T44" s="71" t="s">
        <v>574</v>
      </c>
      <c r="U44" s="71" t="s">
        <v>575</v>
      </c>
      <c r="V44" s="12" t="s">
        <v>206</v>
      </c>
      <c r="W44" s="13" t="s">
        <v>459</v>
      </c>
      <c r="X44" s="87"/>
      <c r="Y44" s="87">
        <v>1</v>
      </c>
      <c r="Z44" s="87"/>
      <c r="AA44" s="87"/>
      <c r="AB44" s="15" t="s">
        <v>576</v>
      </c>
      <c r="AC44" s="87"/>
      <c r="AD44" s="168"/>
      <c r="AE44" s="257"/>
      <c r="AF44" s="257"/>
      <c r="AG44" s="252"/>
    </row>
    <row r="45" spans="1:33" ht="330" customHeight="1" x14ac:dyDescent="0.25">
      <c r="A45" s="299"/>
      <c r="B45" s="301"/>
      <c r="C45" s="301"/>
      <c r="D45" s="303"/>
      <c r="E45" s="282"/>
      <c r="F45" s="288"/>
      <c r="G45" s="271"/>
      <c r="H45" s="279"/>
      <c r="I45" s="279"/>
      <c r="J45" s="275"/>
      <c r="K45" s="275"/>
      <c r="L45" s="11" t="s">
        <v>211</v>
      </c>
      <c r="M45" s="11" t="s">
        <v>453</v>
      </c>
      <c r="N45" s="11" t="s">
        <v>563</v>
      </c>
      <c r="O45" s="150">
        <f t="shared" si="1"/>
        <v>37</v>
      </c>
      <c r="P45" s="31" t="s">
        <v>577</v>
      </c>
      <c r="Q45" s="71" t="s">
        <v>779</v>
      </c>
      <c r="R45" s="71" t="s">
        <v>780</v>
      </c>
      <c r="S45" s="87">
        <v>1</v>
      </c>
      <c r="T45" s="71" t="s">
        <v>578</v>
      </c>
      <c r="U45" s="71" t="s">
        <v>579</v>
      </c>
      <c r="V45" s="12" t="s">
        <v>206</v>
      </c>
      <c r="W45" s="13" t="s">
        <v>459</v>
      </c>
      <c r="X45" s="87"/>
      <c r="Y45" s="87">
        <v>1</v>
      </c>
      <c r="Z45" s="87"/>
      <c r="AA45" s="87"/>
      <c r="AB45" s="15" t="s">
        <v>580</v>
      </c>
      <c r="AC45" s="87"/>
      <c r="AD45" s="168"/>
      <c r="AE45" s="257"/>
      <c r="AF45" s="257"/>
      <c r="AG45" s="252"/>
    </row>
    <row r="46" spans="1:33" ht="180" customHeight="1" x14ac:dyDescent="0.25">
      <c r="A46" s="299"/>
      <c r="B46" s="301"/>
      <c r="C46" s="301"/>
      <c r="D46" s="303"/>
      <c r="E46" s="282"/>
      <c r="F46" s="288"/>
      <c r="G46" s="271"/>
      <c r="H46" s="279"/>
      <c r="I46" s="279"/>
      <c r="J46" s="275"/>
      <c r="K46" s="275"/>
      <c r="L46" s="11" t="s">
        <v>211</v>
      </c>
      <c r="M46" s="11" t="s">
        <v>453</v>
      </c>
      <c r="N46" s="11" t="s">
        <v>563</v>
      </c>
      <c r="O46" s="150">
        <f t="shared" si="1"/>
        <v>38</v>
      </c>
      <c r="P46" s="31" t="s">
        <v>581</v>
      </c>
      <c r="Q46" s="71" t="s">
        <v>689</v>
      </c>
      <c r="R46" s="71" t="s">
        <v>582</v>
      </c>
      <c r="S46" s="87">
        <v>2</v>
      </c>
      <c r="T46" s="71" t="s">
        <v>583</v>
      </c>
      <c r="U46" s="71" t="s">
        <v>584</v>
      </c>
      <c r="V46" s="12" t="s">
        <v>206</v>
      </c>
      <c r="W46" s="13" t="s">
        <v>459</v>
      </c>
      <c r="X46" s="87"/>
      <c r="Y46" s="87"/>
      <c r="Z46" s="87">
        <v>1</v>
      </c>
      <c r="AA46" s="87">
        <v>1</v>
      </c>
      <c r="AB46" s="15" t="s">
        <v>583</v>
      </c>
      <c r="AC46" s="87"/>
      <c r="AD46" s="168"/>
      <c r="AE46" s="257"/>
      <c r="AF46" s="257"/>
      <c r="AG46" s="252"/>
    </row>
    <row r="47" spans="1:33" ht="255" customHeight="1" x14ac:dyDescent="0.25">
      <c r="A47" s="299"/>
      <c r="B47" s="301"/>
      <c r="C47" s="301"/>
      <c r="D47" s="303"/>
      <c r="E47" s="282"/>
      <c r="F47" s="288"/>
      <c r="G47" s="271"/>
      <c r="H47" s="279"/>
      <c r="I47" s="279"/>
      <c r="J47" s="275"/>
      <c r="K47" s="275"/>
      <c r="L47" s="11" t="s">
        <v>211</v>
      </c>
      <c r="M47" s="11" t="s">
        <v>453</v>
      </c>
      <c r="N47" s="11" t="s">
        <v>563</v>
      </c>
      <c r="O47" s="150">
        <f t="shared" si="1"/>
        <v>39</v>
      </c>
      <c r="P47" s="31" t="s">
        <v>585</v>
      </c>
      <c r="Q47" s="71" t="s">
        <v>690</v>
      </c>
      <c r="R47" s="71" t="s">
        <v>263</v>
      </c>
      <c r="S47" s="87">
        <v>1</v>
      </c>
      <c r="T47" s="71" t="s">
        <v>586</v>
      </c>
      <c r="U47" s="71" t="s">
        <v>587</v>
      </c>
      <c r="V47" s="12" t="s">
        <v>206</v>
      </c>
      <c r="W47" s="13" t="s">
        <v>459</v>
      </c>
      <c r="X47" s="87"/>
      <c r="Y47" s="87"/>
      <c r="Z47" s="87"/>
      <c r="AA47" s="87">
        <v>1</v>
      </c>
      <c r="AB47" s="15" t="s">
        <v>588</v>
      </c>
      <c r="AC47" s="87"/>
      <c r="AD47" s="168"/>
      <c r="AE47" s="257"/>
      <c r="AF47" s="257"/>
      <c r="AG47" s="252"/>
    </row>
    <row r="48" spans="1:33" ht="204" customHeight="1" x14ac:dyDescent="0.25">
      <c r="A48" s="299"/>
      <c r="B48" s="301"/>
      <c r="C48" s="301"/>
      <c r="D48" s="303"/>
      <c r="E48" s="282"/>
      <c r="F48" s="288"/>
      <c r="G48" s="271"/>
      <c r="H48" s="279"/>
      <c r="I48" s="279"/>
      <c r="J48" s="275"/>
      <c r="K48" s="275"/>
      <c r="L48" s="11" t="s">
        <v>211</v>
      </c>
      <c r="M48" s="11" t="s">
        <v>453</v>
      </c>
      <c r="N48" s="11" t="s">
        <v>563</v>
      </c>
      <c r="O48" s="150">
        <f t="shared" si="1"/>
        <v>40</v>
      </c>
      <c r="P48" s="234" t="s">
        <v>589</v>
      </c>
      <c r="Q48" s="71" t="s">
        <v>7</v>
      </c>
      <c r="R48" s="71" t="s">
        <v>590</v>
      </c>
      <c r="S48" s="87">
        <v>1</v>
      </c>
      <c r="T48" s="71" t="s">
        <v>591</v>
      </c>
      <c r="U48" s="71" t="s">
        <v>592</v>
      </c>
      <c r="V48" s="12" t="s">
        <v>206</v>
      </c>
      <c r="W48" s="13" t="s">
        <v>459</v>
      </c>
      <c r="X48" s="219">
        <v>1</v>
      </c>
      <c r="Y48" s="87"/>
      <c r="Z48" s="87"/>
      <c r="AA48" s="87"/>
      <c r="AB48" s="15" t="s">
        <v>593</v>
      </c>
      <c r="AC48" s="219">
        <v>1</v>
      </c>
      <c r="AD48" s="219">
        <v>1</v>
      </c>
      <c r="AE48" s="238" t="s">
        <v>865</v>
      </c>
      <c r="AF48" s="238" t="s">
        <v>866</v>
      </c>
      <c r="AG48" s="249">
        <f>AD48/AC48</f>
        <v>1</v>
      </c>
    </row>
    <row r="49" spans="1:33" ht="90" customHeight="1" x14ac:dyDescent="0.25">
      <c r="A49" s="299"/>
      <c r="B49" s="301"/>
      <c r="C49" s="301"/>
      <c r="D49" s="303"/>
      <c r="E49" s="282"/>
      <c r="F49" s="288"/>
      <c r="G49" s="271"/>
      <c r="H49" s="279"/>
      <c r="I49" s="279"/>
      <c r="J49" s="275"/>
      <c r="K49" s="275"/>
      <c r="L49" s="11" t="s">
        <v>211</v>
      </c>
      <c r="M49" s="11" t="s">
        <v>453</v>
      </c>
      <c r="N49" s="11" t="s">
        <v>563</v>
      </c>
      <c r="O49" s="150">
        <f t="shared" si="1"/>
        <v>41</v>
      </c>
      <c r="P49" s="31" t="s">
        <v>594</v>
      </c>
      <c r="Q49" s="71" t="s">
        <v>7</v>
      </c>
      <c r="R49" s="71" t="s">
        <v>590</v>
      </c>
      <c r="S49" s="87">
        <v>1</v>
      </c>
      <c r="T49" s="71" t="s">
        <v>595</v>
      </c>
      <c r="U49" s="71" t="s">
        <v>596</v>
      </c>
      <c r="V49" s="12" t="s">
        <v>206</v>
      </c>
      <c r="W49" s="13" t="s">
        <v>459</v>
      </c>
      <c r="X49" s="87"/>
      <c r="Y49" s="87"/>
      <c r="Z49" s="87"/>
      <c r="AA49" s="87">
        <v>1</v>
      </c>
      <c r="AB49" s="15" t="s">
        <v>598</v>
      </c>
      <c r="AC49" s="87"/>
      <c r="AD49" s="168"/>
      <c r="AE49" s="257"/>
      <c r="AF49" s="257"/>
      <c r="AG49" s="252"/>
    </row>
    <row r="50" spans="1:33" ht="75" customHeight="1" x14ac:dyDescent="0.25">
      <c r="A50" s="299"/>
      <c r="B50" s="301"/>
      <c r="C50" s="301"/>
      <c r="D50" s="303"/>
      <c r="E50" s="282"/>
      <c r="F50" s="288"/>
      <c r="G50" s="271"/>
      <c r="H50" s="279"/>
      <c r="I50" s="279"/>
      <c r="J50" s="275"/>
      <c r="K50" s="275"/>
      <c r="L50" s="11" t="s">
        <v>211</v>
      </c>
      <c r="M50" s="11" t="s">
        <v>453</v>
      </c>
      <c r="N50" s="11" t="s">
        <v>563</v>
      </c>
      <c r="O50" s="150">
        <f t="shared" si="1"/>
        <v>42</v>
      </c>
      <c r="P50" s="31" t="s">
        <v>597</v>
      </c>
      <c r="Q50" s="87" t="s">
        <v>305</v>
      </c>
      <c r="R50" s="71" t="s">
        <v>306</v>
      </c>
      <c r="S50" s="87">
        <v>1</v>
      </c>
      <c r="T50" s="71" t="s">
        <v>598</v>
      </c>
      <c r="U50" s="71" t="s">
        <v>599</v>
      </c>
      <c r="V50" s="12" t="s">
        <v>206</v>
      </c>
      <c r="W50" s="13" t="s">
        <v>459</v>
      </c>
      <c r="X50" s="87"/>
      <c r="Y50" s="87"/>
      <c r="Z50" s="87"/>
      <c r="AA50" s="87">
        <v>1</v>
      </c>
      <c r="AB50" s="15" t="s">
        <v>600</v>
      </c>
      <c r="AC50" s="87"/>
      <c r="AD50" s="168"/>
      <c r="AE50" s="257"/>
      <c r="AF50" s="257"/>
      <c r="AG50" s="252"/>
    </row>
    <row r="51" spans="1:33" ht="195" customHeight="1" x14ac:dyDescent="0.25">
      <c r="A51" s="299"/>
      <c r="B51" s="299" t="s">
        <v>73</v>
      </c>
      <c r="C51" s="299" t="s">
        <v>74</v>
      </c>
      <c r="D51" s="291" t="s">
        <v>75</v>
      </c>
      <c r="E51" s="277" t="s">
        <v>72</v>
      </c>
      <c r="F51" s="270" t="s">
        <v>155</v>
      </c>
      <c r="G51" s="270">
        <v>100</v>
      </c>
      <c r="H51" s="278">
        <v>100</v>
      </c>
      <c r="I51" s="278">
        <v>100</v>
      </c>
      <c r="J51" s="273">
        <v>100</v>
      </c>
      <c r="K51" s="273">
        <v>100</v>
      </c>
      <c r="L51" s="11" t="s">
        <v>232</v>
      </c>
      <c r="M51" s="11" t="s">
        <v>260</v>
      </c>
      <c r="N51" s="11" t="s">
        <v>261</v>
      </c>
      <c r="O51" s="150">
        <f t="shared" si="1"/>
        <v>43</v>
      </c>
      <c r="P51" s="31" t="s">
        <v>262</v>
      </c>
      <c r="Q51" s="150" t="s">
        <v>9</v>
      </c>
      <c r="R51" s="11" t="s">
        <v>263</v>
      </c>
      <c r="S51" s="13">
        <v>3000</v>
      </c>
      <c r="T51" s="68" t="s">
        <v>264</v>
      </c>
      <c r="U51" s="11" t="s">
        <v>265</v>
      </c>
      <c r="V51" s="12" t="s">
        <v>206</v>
      </c>
      <c r="W51" s="13" t="s">
        <v>459</v>
      </c>
      <c r="X51" s="66"/>
      <c r="Y51" s="66">
        <v>1500</v>
      </c>
      <c r="Z51" s="66"/>
      <c r="AA51" s="66">
        <v>1500</v>
      </c>
      <c r="AB51" s="15" t="s">
        <v>266</v>
      </c>
      <c r="AC51" s="66"/>
      <c r="AD51" s="168"/>
      <c r="AE51" s="257"/>
      <c r="AF51" s="257"/>
      <c r="AG51" s="252"/>
    </row>
    <row r="52" spans="1:33" ht="120" customHeight="1" x14ac:dyDescent="0.25">
      <c r="A52" s="299"/>
      <c r="B52" s="299"/>
      <c r="C52" s="299"/>
      <c r="D52" s="292"/>
      <c r="E52" s="305"/>
      <c r="F52" s="297"/>
      <c r="G52" s="297"/>
      <c r="H52" s="280"/>
      <c r="I52" s="280"/>
      <c r="J52" s="298"/>
      <c r="K52" s="298"/>
      <c r="L52" s="11" t="s">
        <v>232</v>
      </c>
      <c r="M52" s="11" t="s">
        <v>260</v>
      </c>
      <c r="N52" s="11" t="s">
        <v>261</v>
      </c>
      <c r="O52" s="150">
        <f t="shared" si="1"/>
        <v>44</v>
      </c>
      <c r="P52" s="63" t="s">
        <v>551</v>
      </c>
      <c r="Q52" s="150" t="s">
        <v>552</v>
      </c>
      <c r="R52" s="11" t="s">
        <v>461</v>
      </c>
      <c r="S52" s="66">
        <v>17</v>
      </c>
      <c r="T52" s="11" t="s">
        <v>553</v>
      </c>
      <c r="U52" s="11" t="s">
        <v>554</v>
      </c>
      <c r="V52" s="12" t="s">
        <v>206</v>
      </c>
      <c r="W52" s="13" t="s">
        <v>459</v>
      </c>
      <c r="X52" s="218">
        <f>0+0+2</f>
        <v>2</v>
      </c>
      <c r="Y52" s="66">
        <f>2+1+1</f>
        <v>4</v>
      </c>
      <c r="Z52" s="66">
        <f>3+2+2</f>
        <v>7</v>
      </c>
      <c r="AA52" s="66">
        <f>4</f>
        <v>4</v>
      </c>
      <c r="AB52" s="15" t="s">
        <v>553</v>
      </c>
      <c r="AC52" s="218">
        <f>0+0+2</f>
        <v>2</v>
      </c>
      <c r="AD52" s="219">
        <v>2</v>
      </c>
      <c r="AE52" s="238" t="s">
        <v>941</v>
      </c>
      <c r="AF52" s="238" t="s">
        <v>934</v>
      </c>
      <c r="AG52" s="249">
        <f>AD52/AC52</f>
        <v>1</v>
      </c>
    </row>
    <row r="53" spans="1:33" ht="105" customHeight="1" x14ac:dyDescent="0.25">
      <c r="A53" s="299"/>
      <c r="B53" s="299"/>
      <c r="C53" s="299"/>
      <c r="D53" s="198" t="s">
        <v>76</v>
      </c>
      <c r="E53" s="104" t="s">
        <v>72</v>
      </c>
      <c r="F53" s="105" t="s">
        <v>156</v>
      </c>
      <c r="G53" s="105">
        <v>100</v>
      </c>
      <c r="H53" s="97"/>
      <c r="I53" s="97">
        <v>100</v>
      </c>
      <c r="J53" s="96">
        <v>100</v>
      </c>
      <c r="K53" s="96">
        <v>100</v>
      </c>
      <c r="L53" s="11" t="s">
        <v>232</v>
      </c>
      <c r="M53" s="11" t="s">
        <v>260</v>
      </c>
      <c r="N53" s="11" t="s">
        <v>261</v>
      </c>
      <c r="O53" s="150">
        <f t="shared" si="1"/>
        <v>45</v>
      </c>
      <c r="P53" s="151" t="s">
        <v>267</v>
      </c>
      <c r="Q53" s="150" t="s">
        <v>9</v>
      </c>
      <c r="R53" s="11" t="s">
        <v>263</v>
      </c>
      <c r="S53" s="87">
        <v>1</v>
      </c>
      <c r="T53" s="71" t="s">
        <v>692</v>
      </c>
      <c r="U53" s="71" t="s">
        <v>268</v>
      </c>
      <c r="V53" s="12" t="s">
        <v>206</v>
      </c>
      <c r="W53" s="13" t="s">
        <v>459</v>
      </c>
      <c r="X53" s="87"/>
      <c r="Y53" s="87">
        <v>0.5</v>
      </c>
      <c r="Z53" s="87"/>
      <c r="AA53" s="87">
        <v>0.5</v>
      </c>
      <c r="AB53" s="15" t="s">
        <v>269</v>
      </c>
      <c r="AC53" s="87"/>
      <c r="AD53" s="168"/>
      <c r="AE53" s="257"/>
      <c r="AF53" s="257"/>
      <c r="AG53" s="252"/>
    </row>
    <row r="54" spans="1:33" ht="135" customHeight="1" x14ac:dyDescent="0.25">
      <c r="A54" s="299"/>
      <c r="B54" s="299"/>
      <c r="C54" s="299"/>
      <c r="D54" s="201" t="s">
        <v>77</v>
      </c>
      <c r="E54" s="101" t="s">
        <v>9</v>
      </c>
      <c r="F54" s="75" t="s">
        <v>157</v>
      </c>
      <c r="G54" s="74">
        <v>1</v>
      </c>
      <c r="H54" s="22"/>
      <c r="I54" s="98" t="s">
        <v>140</v>
      </c>
      <c r="J54" s="98" t="s">
        <v>140</v>
      </c>
      <c r="K54" s="102"/>
      <c r="L54" s="11" t="s">
        <v>232</v>
      </c>
      <c r="M54" s="11" t="s">
        <v>260</v>
      </c>
      <c r="N54" s="11" t="s">
        <v>261</v>
      </c>
      <c r="O54" s="150">
        <f t="shared" si="1"/>
        <v>46</v>
      </c>
      <c r="P54" s="151" t="s">
        <v>701</v>
      </c>
      <c r="Q54" s="150" t="s">
        <v>703</v>
      </c>
      <c r="R54" s="11" t="s">
        <v>263</v>
      </c>
      <c r="S54" s="13">
        <v>1</v>
      </c>
      <c r="T54" s="11" t="s">
        <v>693</v>
      </c>
      <c r="U54" s="11" t="s">
        <v>694</v>
      </c>
      <c r="V54" s="12" t="s">
        <v>206</v>
      </c>
      <c r="W54" s="13" t="s">
        <v>459</v>
      </c>
      <c r="X54" s="87"/>
      <c r="Y54" s="87">
        <v>0.5</v>
      </c>
      <c r="Z54" s="87"/>
      <c r="AA54" s="87">
        <v>0.5</v>
      </c>
      <c r="AB54" s="15" t="s">
        <v>696</v>
      </c>
      <c r="AC54" s="87"/>
      <c r="AD54" s="168"/>
      <c r="AE54" s="257"/>
      <c r="AF54" s="257"/>
      <c r="AG54" s="252"/>
    </row>
    <row r="55" spans="1:33" ht="165" customHeight="1" x14ac:dyDescent="0.25">
      <c r="A55" s="299"/>
      <c r="B55" s="299"/>
      <c r="C55" s="299" t="s">
        <v>78</v>
      </c>
      <c r="D55" s="198" t="s">
        <v>79</v>
      </c>
      <c r="E55" s="104" t="s">
        <v>72</v>
      </c>
      <c r="F55" s="105" t="s">
        <v>158</v>
      </c>
      <c r="G55" s="105">
        <v>1</v>
      </c>
      <c r="H55" s="97" t="s">
        <v>189</v>
      </c>
      <c r="I55" s="97" t="s">
        <v>190</v>
      </c>
      <c r="J55" s="96"/>
      <c r="K55" s="96"/>
      <c r="L55" s="11" t="s">
        <v>232</v>
      </c>
      <c r="M55" s="11" t="s">
        <v>260</v>
      </c>
      <c r="N55" s="11" t="s">
        <v>261</v>
      </c>
      <c r="O55" s="150">
        <f t="shared" si="1"/>
        <v>47</v>
      </c>
      <c r="P55" s="151" t="s">
        <v>700</v>
      </c>
      <c r="Q55" s="150" t="s">
        <v>270</v>
      </c>
      <c r="R55" s="11" t="s">
        <v>271</v>
      </c>
      <c r="S55" s="13">
        <v>1</v>
      </c>
      <c r="T55" s="11" t="s">
        <v>695</v>
      </c>
      <c r="U55" s="150" t="s">
        <v>694</v>
      </c>
      <c r="V55" s="12" t="s">
        <v>206</v>
      </c>
      <c r="W55" s="13" t="s">
        <v>459</v>
      </c>
      <c r="X55" s="87"/>
      <c r="Y55" s="87">
        <v>0.5</v>
      </c>
      <c r="Z55" s="87"/>
      <c r="AA55" s="87">
        <v>0.5</v>
      </c>
      <c r="AB55" s="15" t="s">
        <v>696</v>
      </c>
      <c r="AC55" s="87"/>
      <c r="AD55" s="168"/>
      <c r="AE55" s="239"/>
      <c r="AF55" s="239"/>
      <c r="AG55" s="251"/>
    </row>
    <row r="56" spans="1:33" ht="165" customHeight="1" x14ac:dyDescent="0.25">
      <c r="A56" s="299"/>
      <c r="B56" s="299"/>
      <c r="C56" s="299"/>
      <c r="D56" s="198" t="s">
        <v>80</v>
      </c>
      <c r="E56" s="155" t="s">
        <v>72</v>
      </c>
      <c r="F56" s="156" t="s">
        <v>159</v>
      </c>
      <c r="G56" s="156">
        <v>1</v>
      </c>
      <c r="H56" s="153" t="s">
        <v>189</v>
      </c>
      <c r="I56" s="153" t="s">
        <v>190</v>
      </c>
      <c r="J56" s="154"/>
      <c r="K56" s="154"/>
      <c r="L56" s="11" t="s">
        <v>232</v>
      </c>
      <c r="M56" s="11" t="s">
        <v>260</v>
      </c>
      <c r="N56" s="11" t="s">
        <v>261</v>
      </c>
      <c r="O56" s="150">
        <f t="shared" si="1"/>
        <v>48</v>
      </c>
      <c r="P56" s="151" t="s">
        <v>702</v>
      </c>
      <c r="Q56" s="150" t="s">
        <v>270</v>
      </c>
      <c r="R56" s="11" t="s">
        <v>271</v>
      </c>
      <c r="S56" s="13">
        <v>1</v>
      </c>
      <c r="T56" s="150" t="s">
        <v>697</v>
      </c>
      <c r="U56" s="150" t="s">
        <v>694</v>
      </c>
      <c r="V56" s="12" t="s">
        <v>206</v>
      </c>
      <c r="W56" s="13" t="s">
        <v>459</v>
      </c>
      <c r="X56" s="87"/>
      <c r="Y56" s="87">
        <v>0.5</v>
      </c>
      <c r="Z56" s="87"/>
      <c r="AA56" s="87">
        <v>0.5</v>
      </c>
      <c r="AB56" s="15" t="s">
        <v>696</v>
      </c>
      <c r="AC56" s="87"/>
      <c r="AD56" s="168"/>
      <c r="AE56" s="239"/>
      <c r="AF56" s="239"/>
      <c r="AG56" s="251"/>
    </row>
    <row r="57" spans="1:33" ht="255" customHeight="1" x14ac:dyDescent="0.25">
      <c r="A57" s="299"/>
      <c r="B57" s="299"/>
      <c r="C57" s="299"/>
      <c r="D57" s="201" t="s">
        <v>81</v>
      </c>
      <c r="E57" s="101" t="s">
        <v>72</v>
      </c>
      <c r="F57" s="40" t="s">
        <v>160</v>
      </c>
      <c r="G57" s="74">
        <v>90</v>
      </c>
      <c r="H57" s="98">
        <v>90</v>
      </c>
      <c r="I57" s="98">
        <v>92</v>
      </c>
      <c r="J57" s="102">
        <v>94</v>
      </c>
      <c r="K57" s="102">
        <v>96</v>
      </c>
      <c r="L57" s="52" t="s">
        <v>232</v>
      </c>
      <c r="M57" s="52" t="s">
        <v>260</v>
      </c>
      <c r="N57" s="52" t="s">
        <v>261</v>
      </c>
      <c r="O57" s="150">
        <f t="shared" si="1"/>
        <v>49</v>
      </c>
      <c r="P57" s="132" t="s">
        <v>614</v>
      </c>
      <c r="Q57" s="150" t="s">
        <v>615</v>
      </c>
      <c r="R57" s="52" t="s">
        <v>203</v>
      </c>
      <c r="S57" s="133" t="s">
        <v>616</v>
      </c>
      <c r="T57" s="52" t="s">
        <v>617</v>
      </c>
      <c r="U57" s="134" t="s">
        <v>160</v>
      </c>
      <c r="V57" s="135" t="s">
        <v>213</v>
      </c>
      <c r="W57" s="13" t="s">
        <v>459</v>
      </c>
      <c r="X57" s="11"/>
      <c r="Y57" s="11"/>
      <c r="Z57" s="11"/>
      <c r="AA57" s="11">
        <v>92</v>
      </c>
      <c r="AB57" s="15" t="s">
        <v>618</v>
      </c>
      <c r="AC57" s="150"/>
      <c r="AD57" s="168"/>
      <c r="AE57" s="239"/>
      <c r="AF57" s="239"/>
      <c r="AG57" s="251"/>
    </row>
    <row r="58" spans="1:33" ht="112.5" customHeight="1" x14ac:dyDescent="0.25">
      <c r="A58" s="299"/>
      <c r="B58" s="299"/>
      <c r="C58" s="299"/>
      <c r="D58" s="201" t="s">
        <v>82</v>
      </c>
      <c r="E58" s="101" t="s">
        <v>72</v>
      </c>
      <c r="F58" s="40" t="s">
        <v>161</v>
      </c>
      <c r="G58" s="74">
        <v>2</v>
      </c>
      <c r="H58" s="24"/>
      <c r="I58" s="24">
        <v>1</v>
      </c>
      <c r="J58" s="102"/>
      <c r="K58" s="74">
        <v>1</v>
      </c>
      <c r="L58" s="52" t="s">
        <v>232</v>
      </c>
      <c r="M58" s="52" t="s">
        <v>260</v>
      </c>
      <c r="N58" s="52" t="s">
        <v>261</v>
      </c>
      <c r="O58" s="150">
        <f t="shared" si="1"/>
        <v>50</v>
      </c>
      <c r="P58" s="73" t="s">
        <v>619</v>
      </c>
      <c r="Q58" s="37" t="s">
        <v>620</v>
      </c>
      <c r="R58" s="52" t="s">
        <v>203</v>
      </c>
      <c r="S58" s="37">
        <v>1</v>
      </c>
      <c r="T58" s="37" t="s">
        <v>621</v>
      </c>
      <c r="U58" s="134" t="s">
        <v>622</v>
      </c>
      <c r="V58" s="12" t="s">
        <v>206</v>
      </c>
      <c r="W58" s="13" t="s">
        <v>459</v>
      </c>
      <c r="X58" s="37"/>
      <c r="Y58" s="37"/>
      <c r="Z58" s="37"/>
      <c r="AA58" s="42">
        <v>1</v>
      </c>
      <c r="AB58" s="131" t="s">
        <v>623</v>
      </c>
      <c r="AC58" s="37"/>
      <c r="AD58" s="168"/>
      <c r="AE58" s="239"/>
      <c r="AF58" s="239"/>
      <c r="AG58" s="251"/>
    </row>
    <row r="59" spans="1:33" ht="120" customHeight="1" x14ac:dyDescent="0.25">
      <c r="A59" s="299"/>
      <c r="B59" s="299"/>
      <c r="C59" s="103" t="s">
        <v>83</v>
      </c>
      <c r="D59" s="198" t="s">
        <v>84</v>
      </c>
      <c r="E59" s="104" t="s">
        <v>72</v>
      </c>
      <c r="F59" s="105" t="s">
        <v>162</v>
      </c>
      <c r="G59" s="105">
        <v>100</v>
      </c>
      <c r="H59" s="97">
        <v>100</v>
      </c>
      <c r="I59" s="97">
        <v>100</v>
      </c>
      <c r="J59" s="97">
        <v>100</v>
      </c>
      <c r="K59" s="97">
        <v>100</v>
      </c>
      <c r="L59" s="107" t="s">
        <v>232</v>
      </c>
      <c r="M59" s="37" t="s">
        <v>260</v>
      </c>
      <c r="N59" s="37" t="s">
        <v>275</v>
      </c>
      <c r="O59" s="150">
        <f t="shared" si="1"/>
        <v>51</v>
      </c>
      <c r="P59" s="151" t="s">
        <v>698</v>
      </c>
      <c r="Q59" s="79" t="s">
        <v>9</v>
      </c>
      <c r="R59" s="79" t="s">
        <v>263</v>
      </c>
      <c r="S59" s="108">
        <v>1</v>
      </c>
      <c r="T59" s="79" t="s">
        <v>276</v>
      </c>
      <c r="U59" s="79" t="s">
        <v>277</v>
      </c>
      <c r="V59" s="79" t="s">
        <v>213</v>
      </c>
      <c r="W59" s="13" t="s">
        <v>459</v>
      </c>
      <c r="X59" s="18"/>
      <c r="Y59" s="108">
        <v>1</v>
      </c>
      <c r="Z59" s="109"/>
      <c r="AA59" s="108">
        <v>1</v>
      </c>
      <c r="AB59" s="15" t="s">
        <v>278</v>
      </c>
      <c r="AC59" s="18"/>
      <c r="AD59" s="168"/>
      <c r="AE59" s="239"/>
      <c r="AF59" s="239"/>
      <c r="AG59" s="251"/>
    </row>
    <row r="60" spans="1:33" ht="60" customHeight="1" x14ac:dyDescent="0.25">
      <c r="A60" s="299"/>
      <c r="B60" s="302" t="s">
        <v>85</v>
      </c>
      <c r="C60" s="304" t="s">
        <v>86</v>
      </c>
      <c r="D60" s="285" t="s">
        <v>87</v>
      </c>
      <c r="E60" s="327" t="s">
        <v>88</v>
      </c>
      <c r="F60" s="270" t="s">
        <v>163</v>
      </c>
      <c r="G60" s="273">
        <v>100</v>
      </c>
      <c r="H60" s="278">
        <v>20</v>
      </c>
      <c r="I60" s="278">
        <v>80</v>
      </c>
      <c r="J60" s="273"/>
      <c r="K60" s="273"/>
      <c r="L60" s="11" t="s">
        <v>208</v>
      </c>
      <c r="M60" s="11" t="s">
        <v>285</v>
      </c>
      <c r="N60" s="11" t="s">
        <v>275</v>
      </c>
      <c r="O60" s="150">
        <f t="shared" si="1"/>
        <v>52</v>
      </c>
      <c r="P60" s="63" t="s">
        <v>286</v>
      </c>
      <c r="Q60" s="150" t="s">
        <v>287</v>
      </c>
      <c r="R60" s="16" t="s">
        <v>282</v>
      </c>
      <c r="S60" s="38">
        <v>1</v>
      </c>
      <c r="T60" s="38" t="s">
        <v>288</v>
      </c>
      <c r="U60" s="38" t="s">
        <v>289</v>
      </c>
      <c r="V60" s="12" t="s">
        <v>206</v>
      </c>
      <c r="W60" s="13" t="s">
        <v>459</v>
      </c>
      <c r="X60" s="11"/>
      <c r="Y60" s="11">
        <v>1</v>
      </c>
      <c r="Z60" s="11"/>
      <c r="AA60" s="11"/>
      <c r="AB60" s="15" t="s">
        <v>290</v>
      </c>
      <c r="AC60" s="150"/>
      <c r="AD60" s="168"/>
      <c r="AE60" s="239"/>
      <c r="AF60" s="239"/>
      <c r="AG60" s="251"/>
    </row>
    <row r="61" spans="1:33" ht="60" customHeight="1" x14ac:dyDescent="0.25">
      <c r="A61" s="299"/>
      <c r="B61" s="302"/>
      <c r="C61" s="304"/>
      <c r="D61" s="285"/>
      <c r="E61" s="328"/>
      <c r="F61" s="271"/>
      <c r="G61" s="275"/>
      <c r="H61" s="279"/>
      <c r="I61" s="279"/>
      <c r="J61" s="275"/>
      <c r="K61" s="275"/>
      <c r="L61" s="11" t="s">
        <v>208</v>
      </c>
      <c r="M61" s="11" t="s">
        <v>285</v>
      </c>
      <c r="N61" s="11" t="s">
        <v>275</v>
      </c>
      <c r="O61" s="150">
        <f t="shared" si="1"/>
        <v>53</v>
      </c>
      <c r="P61" s="63" t="s">
        <v>291</v>
      </c>
      <c r="Q61" s="150" t="s">
        <v>287</v>
      </c>
      <c r="R61" s="16" t="s">
        <v>282</v>
      </c>
      <c r="S61" s="38">
        <v>1</v>
      </c>
      <c r="T61" s="38" t="s">
        <v>292</v>
      </c>
      <c r="U61" s="38" t="s">
        <v>293</v>
      </c>
      <c r="V61" s="12" t="s">
        <v>206</v>
      </c>
      <c r="W61" s="13" t="s">
        <v>459</v>
      </c>
      <c r="X61" s="11"/>
      <c r="Y61" s="11">
        <v>1</v>
      </c>
      <c r="Z61" s="11"/>
      <c r="AA61" s="34"/>
      <c r="AB61" s="15" t="s">
        <v>294</v>
      </c>
      <c r="AC61" s="150"/>
      <c r="AD61" s="168"/>
      <c r="AE61" s="239"/>
      <c r="AF61" s="239"/>
      <c r="AG61" s="251"/>
    </row>
    <row r="62" spans="1:33" ht="60" customHeight="1" x14ac:dyDescent="0.25">
      <c r="A62" s="299"/>
      <c r="B62" s="302"/>
      <c r="C62" s="304"/>
      <c r="D62" s="285"/>
      <c r="E62" s="329"/>
      <c r="F62" s="297"/>
      <c r="G62" s="298"/>
      <c r="H62" s="280"/>
      <c r="I62" s="280"/>
      <c r="J62" s="298"/>
      <c r="K62" s="298"/>
      <c r="L62" s="11" t="s">
        <v>208</v>
      </c>
      <c r="M62" s="11" t="s">
        <v>285</v>
      </c>
      <c r="N62" s="32" t="s">
        <v>210</v>
      </c>
      <c r="O62" s="150">
        <f t="shared" si="1"/>
        <v>54</v>
      </c>
      <c r="P62" s="63" t="s">
        <v>295</v>
      </c>
      <c r="Q62" s="150" t="s">
        <v>287</v>
      </c>
      <c r="R62" s="16" t="s">
        <v>282</v>
      </c>
      <c r="S62" s="38">
        <v>4</v>
      </c>
      <c r="T62" s="11" t="s">
        <v>296</v>
      </c>
      <c r="U62" s="11" t="s">
        <v>297</v>
      </c>
      <c r="V62" s="12" t="s">
        <v>206</v>
      </c>
      <c r="W62" s="13" t="s">
        <v>459</v>
      </c>
      <c r="X62" s="11"/>
      <c r="Y62" s="11"/>
      <c r="Z62" s="11"/>
      <c r="AA62" s="34">
        <v>4</v>
      </c>
      <c r="AB62" s="15" t="s">
        <v>297</v>
      </c>
      <c r="AC62" s="150"/>
      <c r="AD62" s="168"/>
      <c r="AE62" s="239"/>
      <c r="AF62" s="239"/>
      <c r="AG62" s="251"/>
    </row>
    <row r="63" spans="1:33" ht="90" customHeight="1" x14ac:dyDescent="0.25">
      <c r="A63" s="299"/>
      <c r="B63" s="299"/>
      <c r="C63" s="111" t="s">
        <v>89</v>
      </c>
      <c r="D63" s="208" t="s">
        <v>90</v>
      </c>
      <c r="E63" s="101" t="s">
        <v>88</v>
      </c>
      <c r="F63" s="75" t="s">
        <v>164</v>
      </c>
      <c r="G63" s="98">
        <v>100</v>
      </c>
      <c r="H63" s="98">
        <v>100</v>
      </c>
      <c r="I63" s="98">
        <v>100</v>
      </c>
      <c r="J63" s="102">
        <v>100</v>
      </c>
      <c r="K63" s="102">
        <v>100</v>
      </c>
      <c r="L63" s="11" t="s">
        <v>208</v>
      </c>
      <c r="M63" s="11" t="s">
        <v>285</v>
      </c>
      <c r="N63" s="11" t="s">
        <v>275</v>
      </c>
      <c r="O63" s="150">
        <f t="shared" si="1"/>
        <v>55</v>
      </c>
      <c r="P63" s="63" t="s">
        <v>662</v>
      </c>
      <c r="Q63" s="150" t="s">
        <v>287</v>
      </c>
      <c r="R63" s="11" t="s">
        <v>282</v>
      </c>
      <c r="S63" s="39">
        <v>1</v>
      </c>
      <c r="T63" s="11" t="s">
        <v>298</v>
      </c>
      <c r="U63" s="11" t="s">
        <v>299</v>
      </c>
      <c r="V63" s="11" t="s">
        <v>213</v>
      </c>
      <c r="W63" s="13" t="s">
        <v>459</v>
      </c>
      <c r="X63" s="39"/>
      <c r="Y63" s="39"/>
      <c r="Z63" s="39"/>
      <c r="AA63" s="39">
        <v>1</v>
      </c>
      <c r="AB63" s="15" t="s">
        <v>300</v>
      </c>
      <c r="AC63" s="39"/>
      <c r="AD63" s="168"/>
      <c r="AE63" s="239"/>
      <c r="AF63" s="239"/>
      <c r="AG63" s="251"/>
    </row>
    <row r="64" spans="1:33" ht="75" customHeight="1" x14ac:dyDescent="0.25">
      <c r="A64" s="300"/>
      <c r="B64" s="300"/>
      <c r="C64" s="144" t="s">
        <v>91</v>
      </c>
      <c r="D64" s="201" t="s">
        <v>92</v>
      </c>
      <c r="E64" s="101" t="s">
        <v>88</v>
      </c>
      <c r="F64" s="75" t="s">
        <v>165</v>
      </c>
      <c r="G64" s="102">
        <v>7</v>
      </c>
      <c r="H64" s="98">
        <v>1</v>
      </c>
      <c r="I64" s="98">
        <v>2</v>
      </c>
      <c r="J64" s="102">
        <v>2</v>
      </c>
      <c r="K64" s="102">
        <v>2</v>
      </c>
      <c r="L64" s="11" t="s">
        <v>208</v>
      </c>
      <c r="M64" s="11" t="s">
        <v>285</v>
      </c>
      <c r="N64" s="32" t="s">
        <v>210</v>
      </c>
      <c r="O64" s="150">
        <f t="shared" si="1"/>
        <v>56</v>
      </c>
      <c r="P64" s="63" t="s">
        <v>301</v>
      </c>
      <c r="Q64" s="35" t="s">
        <v>760</v>
      </c>
      <c r="R64" s="35" t="s">
        <v>282</v>
      </c>
      <c r="S64" s="78">
        <v>2</v>
      </c>
      <c r="T64" s="35" t="s">
        <v>302</v>
      </c>
      <c r="U64" s="35" t="s">
        <v>303</v>
      </c>
      <c r="V64" s="12" t="s">
        <v>206</v>
      </c>
      <c r="W64" s="13" t="s">
        <v>459</v>
      </c>
      <c r="X64" s="78"/>
      <c r="Y64" s="78">
        <v>1</v>
      </c>
      <c r="Z64" s="78"/>
      <c r="AA64" s="78">
        <v>1</v>
      </c>
      <c r="AB64" s="15" t="s">
        <v>304</v>
      </c>
      <c r="AC64" s="78"/>
      <c r="AD64" s="168"/>
      <c r="AE64" s="239"/>
      <c r="AF64" s="239"/>
      <c r="AG64" s="251"/>
    </row>
    <row r="65" spans="1:33" ht="150" x14ac:dyDescent="0.25">
      <c r="A65" s="269" t="s">
        <v>93</v>
      </c>
      <c r="B65" s="269" t="s">
        <v>94</v>
      </c>
      <c r="C65" s="128" t="s">
        <v>95</v>
      </c>
      <c r="D65" s="209" t="s">
        <v>96</v>
      </c>
      <c r="E65" s="101" t="s">
        <v>66</v>
      </c>
      <c r="F65" s="75" t="s">
        <v>166</v>
      </c>
      <c r="G65" s="74">
        <v>1</v>
      </c>
      <c r="H65" s="98" t="s">
        <v>132</v>
      </c>
      <c r="I65" s="98" t="s">
        <v>132</v>
      </c>
      <c r="J65" s="102"/>
      <c r="K65" s="102"/>
      <c r="L65" s="60" t="s">
        <v>208</v>
      </c>
      <c r="M65" s="60" t="s">
        <v>209</v>
      </c>
      <c r="N65" s="60" t="s">
        <v>210</v>
      </c>
      <c r="O65" s="150">
        <f t="shared" si="1"/>
        <v>57</v>
      </c>
      <c r="P65" s="235" t="s">
        <v>802</v>
      </c>
      <c r="Q65" s="60" t="s">
        <v>803</v>
      </c>
      <c r="R65" s="60" t="s">
        <v>419</v>
      </c>
      <c r="S65" s="191">
        <v>1</v>
      </c>
      <c r="T65" s="190" t="s">
        <v>804</v>
      </c>
      <c r="U65" s="190" t="s">
        <v>837</v>
      </c>
      <c r="V65" s="12" t="s">
        <v>206</v>
      </c>
      <c r="W65" s="13" t="s">
        <v>459</v>
      </c>
      <c r="X65" s="220">
        <v>0.2</v>
      </c>
      <c r="Y65" s="212">
        <v>0.3</v>
      </c>
      <c r="Z65" s="212">
        <v>0.5</v>
      </c>
      <c r="AA65" s="192"/>
      <c r="AB65" s="132" t="s">
        <v>805</v>
      </c>
      <c r="AC65" s="220">
        <v>0.2</v>
      </c>
      <c r="AD65" s="220">
        <v>0.16</v>
      </c>
      <c r="AE65" s="253" t="s">
        <v>942</v>
      </c>
      <c r="AF65" s="253" t="s">
        <v>869</v>
      </c>
      <c r="AG65" s="249">
        <f>AD65/AC65</f>
        <v>0.79999999999999993</v>
      </c>
    </row>
    <row r="66" spans="1:33" ht="75" customHeight="1" x14ac:dyDescent="0.25">
      <c r="A66" s="269"/>
      <c r="B66" s="269"/>
      <c r="C66" s="269" t="s">
        <v>97</v>
      </c>
      <c r="D66" s="209" t="s">
        <v>98</v>
      </c>
      <c r="E66" s="101" t="s">
        <v>7</v>
      </c>
      <c r="F66" s="75" t="s">
        <v>167</v>
      </c>
      <c r="G66" s="74">
        <v>1</v>
      </c>
      <c r="H66" s="98" t="s">
        <v>132</v>
      </c>
      <c r="I66" s="98" t="s">
        <v>132</v>
      </c>
      <c r="J66" s="102"/>
      <c r="K66" s="102"/>
      <c r="L66" s="11" t="s">
        <v>208</v>
      </c>
      <c r="M66" s="11" t="s">
        <v>209</v>
      </c>
      <c r="N66" s="11" t="s">
        <v>210</v>
      </c>
      <c r="O66" s="150">
        <f t="shared" si="1"/>
        <v>58</v>
      </c>
      <c r="P66" s="63" t="s">
        <v>202</v>
      </c>
      <c r="Q66" s="37" t="s">
        <v>7</v>
      </c>
      <c r="R66" s="11" t="s">
        <v>203</v>
      </c>
      <c r="S66" s="37">
        <v>1</v>
      </c>
      <c r="T66" s="11" t="s">
        <v>204</v>
      </c>
      <c r="U66" s="11" t="s">
        <v>205</v>
      </c>
      <c r="V66" s="12" t="s">
        <v>206</v>
      </c>
      <c r="W66" s="13" t="s">
        <v>459</v>
      </c>
      <c r="X66" s="11"/>
      <c r="Y66" s="11"/>
      <c r="Z66" s="11">
        <v>0.5</v>
      </c>
      <c r="AA66" s="11">
        <v>0.5</v>
      </c>
      <c r="AB66" s="15" t="s">
        <v>207</v>
      </c>
      <c r="AC66" s="150"/>
      <c r="AD66" s="168"/>
      <c r="AE66" s="239"/>
      <c r="AF66" s="239"/>
      <c r="AG66" s="251"/>
    </row>
    <row r="67" spans="1:33" ht="105" customHeight="1" x14ac:dyDescent="0.25">
      <c r="A67" s="269"/>
      <c r="B67" s="269"/>
      <c r="C67" s="269"/>
      <c r="D67" s="207" t="s">
        <v>99</v>
      </c>
      <c r="E67" s="104" t="s">
        <v>7</v>
      </c>
      <c r="F67" s="105" t="s">
        <v>168</v>
      </c>
      <c r="G67" s="112">
        <v>100</v>
      </c>
      <c r="H67" s="113">
        <v>15</v>
      </c>
      <c r="I67" s="113">
        <v>40</v>
      </c>
      <c r="J67" s="112">
        <v>40</v>
      </c>
      <c r="K67" s="112">
        <v>5</v>
      </c>
      <c r="L67" s="11" t="s">
        <v>211</v>
      </c>
      <c r="M67" s="11" t="s">
        <v>212</v>
      </c>
      <c r="N67" s="11" t="s">
        <v>210</v>
      </c>
      <c r="O67" s="150">
        <f t="shared" si="1"/>
        <v>59</v>
      </c>
      <c r="P67" s="236" t="s">
        <v>624</v>
      </c>
      <c r="Q67" s="37" t="s">
        <v>7</v>
      </c>
      <c r="R67" s="136" t="s">
        <v>203</v>
      </c>
      <c r="S67" s="137">
        <v>1</v>
      </c>
      <c r="T67" s="136" t="s">
        <v>625</v>
      </c>
      <c r="U67" s="136" t="s">
        <v>626</v>
      </c>
      <c r="V67" s="136" t="s">
        <v>213</v>
      </c>
      <c r="W67" s="13" t="s">
        <v>459</v>
      </c>
      <c r="X67" s="221">
        <v>1</v>
      </c>
      <c r="Y67" s="21">
        <v>1</v>
      </c>
      <c r="Z67" s="21">
        <v>1</v>
      </c>
      <c r="AA67" s="21">
        <v>1</v>
      </c>
      <c r="AB67" s="138" t="s">
        <v>627</v>
      </c>
      <c r="AC67" s="221">
        <v>1</v>
      </c>
      <c r="AD67" s="221">
        <v>1</v>
      </c>
      <c r="AE67" s="253" t="s">
        <v>943</v>
      </c>
      <c r="AF67" s="253" t="s">
        <v>944</v>
      </c>
      <c r="AG67" s="249">
        <f>AD67/AC67</f>
        <v>1</v>
      </c>
    </row>
    <row r="68" spans="1:33" ht="105" customHeight="1" x14ac:dyDescent="0.25">
      <c r="A68" s="269"/>
      <c r="B68" s="269"/>
      <c r="C68" s="269"/>
      <c r="D68" s="268" t="s">
        <v>100</v>
      </c>
      <c r="E68" s="269" t="s">
        <v>8</v>
      </c>
      <c r="F68" s="270" t="s">
        <v>169</v>
      </c>
      <c r="G68" s="273">
        <v>1</v>
      </c>
      <c r="H68" s="278" t="s">
        <v>132</v>
      </c>
      <c r="I68" s="278" t="s">
        <v>132</v>
      </c>
      <c r="J68" s="273"/>
      <c r="K68" s="273"/>
      <c r="L68" s="25" t="s">
        <v>230</v>
      </c>
      <c r="M68" s="25" t="s">
        <v>560</v>
      </c>
      <c r="N68" s="60" t="s">
        <v>210</v>
      </c>
      <c r="O68" s="150">
        <f t="shared" si="1"/>
        <v>60</v>
      </c>
      <c r="P68" s="189" t="s">
        <v>806</v>
      </c>
      <c r="Q68" s="60" t="s">
        <v>8</v>
      </c>
      <c r="R68" s="25" t="s">
        <v>562</v>
      </c>
      <c r="S68" s="191">
        <v>1</v>
      </c>
      <c r="T68" s="190" t="s">
        <v>838</v>
      </c>
      <c r="U68" s="176" t="s">
        <v>839</v>
      </c>
      <c r="V68" s="12" t="s">
        <v>206</v>
      </c>
      <c r="W68" s="13" t="s">
        <v>459</v>
      </c>
      <c r="X68" s="193"/>
      <c r="Y68" s="193">
        <v>0.4</v>
      </c>
      <c r="Z68" s="193">
        <v>0.4</v>
      </c>
      <c r="AA68" s="193">
        <v>0.2</v>
      </c>
      <c r="AB68" s="132" t="s">
        <v>840</v>
      </c>
      <c r="AC68" s="193"/>
      <c r="AD68" s="168"/>
      <c r="AE68" s="239"/>
      <c r="AF68" s="239"/>
      <c r="AG68" s="251"/>
    </row>
    <row r="69" spans="1:33" ht="184.5" customHeight="1" x14ac:dyDescent="0.25">
      <c r="A69" s="269"/>
      <c r="B69" s="269"/>
      <c r="C69" s="269"/>
      <c r="D69" s="268"/>
      <c r="E69" s="269"/>
      <c r="F69" s="271"/>
      <c r="G69" s="275"/>
      <c r="H69" s="279"/>
      <c r="I69" s="279"/>
      <c r="J69" s="275"/>
      <c r="K69" s="275"/>
      <c r="L69" s="11" t="s">
        <v>211</v>
      </c>
      <c r="M69" s="25" t="s">
        <v>560</v>
      </c>
      <c r="N69" s="25" t="s">
        <v>611</v>
      </c>
      <c r="O69" s="150">
        <f t="shared" si="1"/>
        <v>61</v>
      </c>
      <c r="P69" s="189" t="s">
        <v>807</v>
      </c>
      <c r="Q69" s="25" t="s">
        <v>561</v>
      </c>
      <c r="R69" s="25" t="s">
        <v>562</v>
      </c>
      <c r="S69" s="194">
        <v>1</v>
      </c>
      <c r="T69" s="176" t="s">
        <v>841</v>
      </c>
      <c r="U69" s="176" t="s">
        <v>842</v>
      </c>
      <c r="V69" s="12" t="s">
        <v>206</v>
      </c>
      <c r="W69" s="13" t="s">
        <v>459</v>
      </c>
      <c r="X69" s="193"/>
      <c r="Y69" s="193">
        <v>1</v>
      </c>
      <c r="Z69" s="193"/>
      <c r="AA69" s="193"/>
      <c r="AB69" s="132" t="s">
        <v>843</v>
      </c>
      <c r="AC69" s="193"/>
      <c r="AD69" s="168"/>
      <c r="AE69" s="239"/>
      <c r="AF69" s="239"/>
      <c r="AG69" s="251"/>
    </row>
    <row r="70" spans="1:33" ht="75" customHeight="1" x14ac:dyDescent="0.25">
      <c r="A70" s="269"/>
      <c r="B70" s="269"/>
      <c r="C70" s="269"/>
      <c r="D70" s="268"/>
      <c r="E70" s="269"/>
      <c r="F70" s="271"/>
      <c r="G70" s="275"/>
      <c r="H70" s="279"/>
      <c r="I70" s="279"/>
      <c r="J70" s="275"/>
      <c r="K70" s="275"/>
      <c r="L70" s="25" t="s">
        <v>230</v>
      </c>
      <c r="M70" s="25" t="s">
        <v>560</v>
      </c>
      <c r="N70" s="25" t="s">
        <v>611</v>
      </c>
      <c r="O70" s="150">
        <f t="shared" si="1"/>
        <v>62</v>
      </c>
      <c r="P70" s="189" t="s">
        <v>808</v>
      </c>
      <c r="Q70" s="25" t="s">
        <v>809</v>
      </c>
      <c r="R70" s="25" t="s">
        <v>562</v>
      </c>
      <c r="S70" s="194">
        <v>1</v>
      </c>
      <c r="T70" s="176" t="s">
        <v>844</v>
      </c>
      <c r="U70" s="176" t="s">
        <v>845</v>
      </c>
      <c r="V70" s="12" t="s">
        <v>206</v>
      </c>
      <c r="W70" s="13" t="s">
        <v>459</v>
      </c>
      <c r="X70" s="193"/>
      <c r="Y70" s="193">
        <v>1</v>
      </c>
      <c r="Z70" s="193"/>
      <c r="AA70" s="193"/>
      <c r="AB70" s="132" t="s">
        <v>846</v>
      </c>
      <c r="AC70" s="193"/>
      <c r="AD70" s="168"/>
      <c r="AE70" s="239"/>
      <c r="AF70" s="239"/>
      <c r="AG70" s="251"/>
    </row>
    <row r="71" spans="1:33" ht="90" customHeight="1" x14ac:dyDescent="0.25">
      <c r="A71" s="269"/>
      <c r="B71" s="269"/>
      <c r="C71" s="269"/>
      <c r="D71" s="268"/>
      <c r="E71" s="269"/>
      <c r="F71" s="271"/>
      <c r="G71" s="275"/>
      <c r="H71" s="279"/>
      <c r="I71" s="279"/>
      <c r="J71" s="275"/>
      <c r="K71" s="275"/>
      <c r="L71" s="60" t="s">
        <v>230</v>
      </c>
      <c r="M71" s="60" t="s">
        <v>560</v>
      </c>
      <c r="N71" s="25" t="s">
        <v>611</v>
      </c>
      <c r="O71" s="150">
        <f t="shared" si="1"/>
        <v>63</v>
      </c>
      <c r="P71" s="189" t="s">
        <v>810</v>
      </c>
      <c r="Q71" s="25" t="s">
        <v>561</v>
      </c>
      <c r="R71" s="25" t="s">
        <v>562</v>
      </c>
      <c r="S71" s="194">
        <v>100</v>
      </c>
      <c r="T71" s="176" t="s">
        <v>847</v>
      </c>
      <c r="U71" s="176" t="s">
        <v>848</v>
      </c>
      <c r="V71" s="12" t="s">
        <v>206</v>
      </c>
      <c r="W71" s="13" t="s">
        <v>459</v>
      </c>
      <c r="X71" s="212"/>
      <c r="Y71" s="212">
        <v>30</v>
      </c>
      <c r="Z71" s="212">
        <v>80</v>
      </c>
      <c r="AA71" s="212">
        <v>100</v>
      </c>
      <c r="AB71" s="132" t="s">
        <v>849</v>
      </c>
      <c r="AC71" s="212"/>
      <c r="AD71" s="168"/>
      <c r="AE71" s="239"/>
      <c r="AF71" s="239"/>
      <c r="AG71" s="251"/>
    </row>
    <row r="72" spans="1:33" ht="120" customHeight="1" x14ac:dyDescent="0.25">
      <c r="A72" s="269"/>
      <c r="B72" s="269"/>
      <c r="C72" s="269"/>
      <c r="D72" s="268"/>
      <c r="E72" s="269"/>
      <c r="F72" s="271"/>
      <c r="G72" s="275"/>
      <c r="H72" s="279"/>
      <c r="I72" s="279"/>
      <c r="J72" s="275"/>
      <c r="K72" s="275"/>
      <c r="L72" s="11" t="s">
        <v>211</v>
      </c>
      <c r="M72" s="25" t="s">
        <v>560</v>
      </c>
      <c r="N72" s="25" t="s">
        <v>611</v>
      </c>
      <c r="O72" s="150">
        <f t="shared" si="1"/>
        <v>64</v>
      </c>
      <c r="P72" s="189" t="s">
        <v>811</v>
      </c>
      <c r="Q72" s="25" t="s">
        <v>812</v>
      </c>
      <c r="R72" s="25" t="s">
        <v>562</v>
      </c>
      <c r="S72" s="194">
        <v>1</v>
      </c>
      <c r="T72" s="176" t="s">
        <v>850</v>
      </c>
      <c r="U72" s="176" t="s">
        <v>851</v>
      </c>
      <c r="V72" s="12" t="s">
        <v>206</v>
      </c>
      <c r="W72" s="13" t="s">
        <v>459</v>
      </c>
      <c r="X72" s="193"/>
      <c r="Y72" s="193">
        <v>0.5</v>
      </c>
      <c r="Z72" s="193">
        <v>0.5</v>
      </c>
      <c r="AA72" s="193"/>
      <c r="AB72" s="132" t="s">
        <v>852</v>
      </c>
      <c r="AC72" s="193"/>
      <c r="AD72" s="168"/>
      <c r="AE72" s="239"/>
      <c r="AF72" s="239"/>
      <c r="AG72" s="251"/>
    </row>
    <row r="73" spans="1:33" ht="120" customHeight="1" x14ac:dyDescent="0.25">
      <c r="A73" s="269"/>
      <c r="B73" s="269"/>
      <c r="C73" s="269"/>
      <c r="D73" s="268"/>
      <c r="E73" s="269"/>
      <c r="F73" s="271"/>
      <c r="G73" s="275"/>
      <c r="H73" s="279"/>
      <c r="I73" s="279"/>
      <c r="J73" s="275"/>
      <c r="K73" s="275"/>
      <c r="L73" s="25" t="s">
        <v>230</v>
      </c>
      <c r="M73" s="25" t="s">
        <v>560</v>
      </c>
      <c r="N73" s="25" t="s">
        <v>611</v>
      </c>
      <c r="O73" s="150">
        <f t="shared" ref="O73:O136" si="2">O72+1</f>
        <v>65</v>
      </c>
      <c r="P73" s="189" t="s">
        <v>813</v>
      </c>
      <c r="Q73" s="25" t="s">
        <v>8</v>
      </c>
      <c r="R73" s="25" t="s">
        <v>562</v>
      </c>
      <c r="S73" s="194">
        <v>100</v>
      </c>
      <c r="T73" s="176" t="s">
        <v>853</v>
      </c>
      <c r="U73" s="176" t="s">
        <v>854</v>
      </c>
      <c r="V73" s="12" t="s">
        <v>213</v>
      </c>
      <c r="W73" s="13" t="s">
        <v>459</v>
      </c>
      <c r="X73" s="222">
        <v>20</v>
      </c>
      <c r="Y73" s="193">
        <v>25</v>
      </c>
      <c r="Z73" s="193">
        <v>30</v>
      </c>
      <c r="AA73" s="193">
        <v>25</v>
      </c>
      <c r="AB73" s="132" t="s">
        <v>855</v>
      </c>
      <c r="AC73" s="222">
        <v>20</v>
      </c>
      <c r="AD73" s="222">
        <v>20</v>
      </c>
      <c r="AE73" s="253" t="s">
        <v>945</v>
      </c>
      <c r="AF73" s="253" t="s">
        <v>946</v>
      </c>
      <c r="AG73" s="249">
        <f>AD73/AC73</f>
        <v>1</v>
      </c>
    </row>
    <row r="74" spans="1:33" ht="75" customHeight="1" x14ac:dyDescent="0.25">
      <c r="A74" s="269"/>
      <c r="B74" s="269"/>
      <c r="C74" s="269"/>
      <c r="D74" s="268" t="s">
        <v>101</v>
      </c>
      <c r="E74" s="269" t="s">
        <v>7</v>
      </c>
      <c r="F74" s="269" t="s">
        <v>170</v>
      </c>
      <c r="G74" s="276">
        <v>0.8</v>
      </c>
      <c r="H74" s="272">
        <v>0.72</v>
      </c>
      <c r="I74" s="272">
        <v>0.75</v>
      </c>
      <c r="J74" s="272">
        <v>0.78</v>
      </c>
      <c r="K74" s="272">
        <v>0.8</v>
      </c>
      <c r="L74" s="52" t="s">
        <v>208</v>
      </c>
      <c r="M74" s="52" t="s">
        <v>209</v>
      </c>
      <c r="N74" s="52" t="s">
        <v>210</v>
      </c>
      <c r="O74" s="150">
        <f t="shared" si="2"/>
        <v>66</v>
      </c>
      <c r="P74" s="63" t="s">
        <v>200</v>
      </c>
      <c r="Q74" s="150" t="s">
        <v>7</v>
      </c>
      <c r="R74" s="16" t="s">
        <v>203</v>
      </c>
      <c r="S74" s="11">
        <v>1</v>
      </c>
      <c r="T74" s="11" t="s">
        <v>214</v>
      </c>
      <c r="U74" s="11" t="s">
        <v>215</v>
      </c>
      <c r="V74" s="12" t="s">
        <v>206</v>
      </c>
      <c r="W74" s="13" t="s">
        <v>459</v>
      </c>
      <c r="X74" s="11"/>
      <c r="Y74" s="11"/>
      <c r="Z74" s="11">
        <v>0.5</v>
      </c>
      <c r="AA74" s="11">
        <v>0.5</v>
      </c>
      <c r="AB74" s="15" t="s">
        <v>216</v>
      </c>
      <c r="AC74" s="150"/>
      <c r="AD74" s="168"/>
      <c r="AE74" s="239"/>
      <c r="AF74" s="239"/>
      <c r="AG74" s="252"/>
    </row>
    <row r="75" spans="1:33" ht="75" customHeight="1" x14ac:dyDescent="0.25">
      <c r="A75" s="269"/>
      <c r="B75" s="269"/>
      <c r="C75" s="269"/>
      <c r="D75" s="268"/>
      <c r="E75" s="269"/>
      <c r="F75" s="269"/>
      <c r="G75" s="276"/>
      <c r="H75" s="272"/>
      <c r="I75" s="272"/>
      <c r="J75" s="272"/>
      <c r="K75" s="272"/>
      <c r="L75" s="52" t="s">
        <v>217</v>
      </c>
      <c r="M75" s="52" t="s">
        <v>218</v>
      </c>
      <c r="N75" s="52" t="s">
        <v>210</v>
      </c>
      <c r="O75" s="150">
        <f t="shared" si="2"/>
        <v>67</v>
      </c>
      <c r="P75" s="63" t="s">
        <v>229</v>
      </c>
      <c r="Q75" s="150" t="s">
        <v>7</v>
      </c>
      <c r="R75" s="11" t="s">
        <v>203</v>
      </c>
      <c r="S75" s="11">
        <v>2</v>
      </c>
      <c r="T75" s="11" t="s">
        <v>219</v>
      </c>
      <c r="U75" s="11" t="s">
        <v>220</v>
      </c>
      <c r="V75" s="12" t="s">
        <v>206</v>
      </c>
      <c r="W75" s="13" t="s">
        <v>459</v>
      </c>
      <c r="X75" s="11"/>
      <c r="Y75" s="11">
        <v>1</v>
      </c>
      <c r="Z75" s="11">
        <v>1</v>
      </c>
      <c r="AA75" s="13"/>
      <c r="AB75" s="15" t="s">
        <v>221</v>
      </c>
      <c r="AC75" s="150"/>
      <c r="AD75" s="168"/>
      <c r="AE75" s="239"/>
      <c r="AF75" s="239"/>
      <c r="AG75" s="252"/>
    </row>
    <row r="76" spans="1:33" ht="135" customHeight="1" x14ac:dyDescent="0.25">
      <c r="A76" s="269"/>
      <c r="B76" s="269"/>
      <c r="C76" s="269"/>
      <c r="D76" s="268"/>
      <c r="E76" s="269"/>
      <c r="F76" s="269"/>
      <c r="G76" s="276"/>
      <c r="H76" s="272"/>
      <c r="I76" s="272"/>
      <c r="J76" s="272"/>
      <c r="K76" s="272"/>
      <c r="L76" s="11" t="s">
        <v>208</v>
      </c>
      <c r="M76" s="11" t="s">
        <v>209</v>
      </c>
      <c r="N76" s="11" t="s">
        <v>210</v>
      </c>
      <c r="O76" s="150">
        <f t="shared" si="2"/>
        <v>68</v>
      </c>
      <c r="P76" s="235" t="s">
        <v>224</v>
      </c>
      <c r="Q76" s="150" t="s">
        <v>7</v>
      </c>
      <c r="R76" s="16" t="s">
        <v>203</v>
      </c>
      <c r="S76" s="11">
        <v>1</v>
      </c>
      <c r="T76" s="11" t="s">
        <v>225</v>
      </c>
      <c r="U76" s="11" t="s">
        <v>226</v>
      </c>
      <c r="V76" s="11" t="s">
        <v>213</v>
      </c>
      <c r="W76" s="13" t="s">
        <v>459</v>
      </c>
      <c r="X76" s="223">
        <v>0.25</v>
      </c>
      <c r="Y76" s="11">
        <v>0.25</v>
      </c>
      <c r="Z76" s="11">
        <v>0.25</v>
      </c>
      <c r="AA76" s="11">
        <v>0.25</v>
      </c>
      <c r="AB76" s="15" t="s">
        <v>227</v>
      </c>
      <c r="AC76" s="223">
        <v>0.25</v>
      </c>
      <c r="AD76" s="223">
        <v>0.25</v>
      </c>
      <c r="AE76" s="253" t="s">
        <v>867</v>
      </c>
      <c r="AF76" s="253" t="s">
        <v>948</v>
      </c>
      <c r="AG76" s="249">
        <f>AD76/AC76</f>
        <v>1</v>
      </c>
    </row>
    <row r="77" spans="1:33" ht="105" customHeight="1" x14ac:dyDescent="0.25">
      <c r="A77" s="269"/>
      <c r="B77" s="269"/>
      <c r="C77" s="269"/>
      <c r="D77" s="268"/>
      <c r="E77" s="269"/>
      <c r="F77" s="269"/>
      <c r="G77" s="276"/>
      <c r="H77" s="272"/>
      <c r="I77" s="272"/>
      <c r="J77" s="272"/>
      <c r="K77" s="272"/>
      <c r="L77" s="11" t="s">
        <v>217</v>
      </c>
      <c r="M77" s="11" t="s">
        <v>218</v>
      </c>
      <c r="N77" s="11" t="s">
        <v>210</v>
      </c>
      <c r="O77" s="150">
        <f t="shared" si="2"/>
        <v>69</v>
      </c>
      <c r="P77" s="235" t="s">
        <v>201</v>
      </c>
      <c r="Q77" s="150" t="s">
        <v>7</v>
      </c>
      <c r="R77" s="71" t="s">
        <v>590</v>
      </c>
      <c r="S77" s="11">
        <v>4</v>
      </c>
      <c r="T77" s="11" t="s">
        <v>222</v>
      </c>
      <c r="U77" s="11" t="s">
        <v>223</v>
      </c>
      <c r="V77" s="12" t="s">
        <v>206</v>
      </c>
      <c r="W77" s="13" t="s">
        <v>459</v>
      </c>
      <c r="X77" s="223">
        <v>1</v>
      </c>
      <c r="Y77" s="11">
        <v>1</v>
      </c>
      <c r="Z77" s="11">
        <v>1</v>
      </c>
      <c r="AA77" s="11">
        <v>1</v>
      </c>
      <c r="AB77" s="15" t="s">
        <v>235</v>
      </c>
      <c r="AC77" s="223">
        <v>1</v>
      </c>
      <c r="AD77" s="219">
        <v>1</v>
      </c>
      <c r="AE77" s="253" t="s">
        <v>868</v>
      </c>
      <c r="AF77" s="253" t="s">
        <v>947</v>
      </c>
      <c r="AG77" s="249">
        <f>AD77/AC77</f>
        <v>1</v>
      </c>
    </row>
    <row r="78" spans="1:33" ht="75" customHeight="1" x14ac:dyDescent="0.25">
      <c r="A78" s="269"/>
      <c r="B78" s="269"/>
      <c r="C78" s="269"/>
      <c r="D78" s="268"/>
      <c r="E78" s="269"/>
      <c r="F78" s="269"/>
      <c r="G78" s="276"/>
      <c r="H78" s="272"/>
      <c r="I78" s="272"/>
      <c r="J78" s="272"/>
      <c r="K78" s="272"/>
      <c r="L78" s="11" t="s">
        <v>230</v>
      </c>
      <c r="M78" s="11" t="s">
        <v>212</v>
      </c>
      <c r="N78" s="11" t="s">
        <v>210</v>
      </c>
      <c r="O78" s="150">
        <f t="shared" si="2"/>
        <v>70</v>
      </c>
      <c r="P78" s="63" t="s">
        <v>236</v>
      </c>
      <c r="Q78" s="150" t="s">
        <v>7</v>
      </c>
      <c r="R78" s="16" t="s">
        <v>203</v>
      </c>
      <c r="S78" s="37">
        <v>1</v>
      </c>
      <c r="T78" s="37" t="s">
        <v>237</v>
      </c>
      <c r="U78" s="37" t="s">
        <v>238</v>
      </c>
      <c r="V78" s="12" t="s">
        <v>206</v>
      </c>
      <c r="W78" s="13" t="s">
        <v>459</v>
      </c>
      <c r="X78" s="37"/>
      <c r="Y78" s="37">
        <v>1</v>
      </c>
      <c r="Z78" s="37"/>
      <c r="AA78" s="37"/>
      <c r="AB78" s="15" t="s">
        <v>239</v>
      </c>
      <c r="AC78" s="37"/>
      <c r="AD78" s="168"/>
      <c r="AE78" s="239"/>
      <c r="AF78" s="239"/>
      <c r="AG78" s="252"/>
    </row>
    <row r="79" spans="1:33" ht="90" customHeight="1" x14ac:dyDescent="0.25">
      <c r="A79" s="269"/>
      <c r="B79" s="269"/>
      <c r="C79" s="269"/>
      <c r="D79" s="268"/>
      <c r="E79" s="269"/>
      <c r="F79" s="269"/>
      <c r="G79" s="276"/>
      <c r="H79" s="272"/>
      <c r="I79" s="272"/>
      <c r="J79" s="272"/>
      <c r="K79" s="272"/>
      <c r="L79" s="37" t="s">
        <v>232</v>
      </c>
      <c r="M79" s="37" t="s">
        <v>233</v>
      </c>
      <c r="N79" s="11" t="s">
        <v>210</v>
      </c>
      <c r="O79" s="150">
        <f t="shared" si="2"/>
        <v>71</v>
      </c>
      <c r="P79" s="63" t="s">
        <v>234</v>
      </c>
      <c r="Q79" s="150" t="s">
        <v>7</v>
      </c>
      <c r="R79" s="71" t="s">
        <v>590</v>
      </c>
      <c r="S79" s="37">
        <v>2</v>
      </c>
      <c r="T79" s="11" t="s">
        <v>228</v>
      </c>
      <c r="U79" s="37" t="s">
        <v>240</v>
      </c>
      <c r="V79" s="12" t="s">
        <v>206</v>
      </c>
      <c r="W79" s="13" t="s">
        <v>459</v>
      </c>
      <c r="X79" s="37"/>
      <c r="Y79" s="37">
        <v>1</v>
      </c>
      <c r="Z79" s="37"/>
      <c r="AA79" s="37">
        <v>1</v>
      </c>
      <c r="AB79" s="15" t="s">
        <v>241</v>
      </c>
      <c r="AC79" s="37"/>
      <c r="AD79" s="168"/>
      <c r="AE79" s="239"/>
      <c r="AF79" s="239"/>
      <c r="AG79" s="252"/>
    </row>
    <row r="80" spans="1:33" ht="105" customHeight="1" x14ac:dyDescent="0.25">
      <c r="A80" s="269"/>
      <c r="B80" s="269"/>
      <c r="C80" s="269"/>
      <c r="D80" s="268"/>
      <c r="E80" s="269"/>
      <c r="F80" s="269"/>
      <c r="G80" s="276"/>
      <c r="H80" s="272"/>
      <c r="I80" s="272"/>
      <c r="J80" s="272"/>
      <c r="K80" s="272"/>
      <c r="L80" s="11" t="s">
        <v>230</v>
      </c>
      <c r="M80" s="37" t="s">
        <v>231</v>
      </c>
      <c r="N80" s="11" t="s">
        <v>210</v>
      </c>
      <c r="O80" s="150">
        <f t="shared" si="2"/>
        <v>72</v>
      </c>
      <c r="P80" s="63" t="s">
        <v>666</v>
      </c>
      <c r="Q80" s="150" t="s">
        <v>7</v>
      </c>
      <c r="R80" s="71" t="s">
        <v>590</v>
      </c>
      <c r="S80" s="21">
        <v>0.9</v>
      </c>
      <c r="T80" s="37" t="s">
        <v>665</v>
      </c>
      <c r="U80" s="6" t="s">
        <v>664</v>
      </c>
      <c r="V80" s="11" t="s">
        <v>213</v>
      </c>
      <c r="W80" s="13" t="s">
        <v>459</v>
      </c>
      <c r="X80" s="37"/>
      <c r="Y80" s="37"/>
      <c r="Z80" s="37"/>
      <c r="AA80" s="21">
        <v>0.9</v>
      </c>
      <c r="AB80" s="37" t="s">
        <v>663</v>
      </c>
      <c r="AC80" s="37"/>
      <c r="AD80" s="168"/>
      <c r="AE80" s="257"/>
      <c r="AF80" s="257"/>
      <c r="AG80" s="252"/>
    </row>
    <row r="81" spans="1:33" ht="375.75" customHeight="1" x14ac:dyDescent="0.25">
      <c r="A81" s="269"/>
      <c r="B81" s="269"/>
      <c r="C81" s="269"/>
      <c r="D81" s="268"/>
      <c r="E81" s="269"/>
      <c r="F81" s="269"/>
      <c r="G81" s="276"/>
      <c r="H81" s="272"/>
      <c r="I81" s="272"/>
      <c r="J81" s="272"/>
      <c r="K81" s="272"/>
      <c r="L81" s="37" t="s">
        <v>211</v>
      </c>
      <c r="M81" s="37" t="s">
        <v>245</v>
      </c>
      <c r="N81" s="37" t="s">
        <v>210</v>
      </c>
      <c r="O81" s="150">
        <f t="shared" si="2"/>
        <v>73</v>
      </c>
      <c r="P81" s="63" t="s">
        <v>246</v>
      </c>
      <c r="Q81" s="38" t="s">
        <v>247</v>
      </c>
      <c r="R81" s="16" t="s">
        <v>248</v>
      </c>
      <c r="S81" s="38">
        <v>12</v>
      </c>
      <c r="T81" s="38" t="s">
        <v>249</v>
      </c>
      <c r="U81" s="38" t="s">
        <v>250</v>
      </c>
      <c r="V81" s="12" t="s">
        <v>206</v>
      </c>
      <c r="W81" s="13" t="s">
        <v>459</v>
      </c>
      <c r="X81" s="223">
        <v>3</v>
      </c>
      <c r="Y81" s="11">
        <v>3</v>
      </c>
      <c r="Z81" s="11">
        <v>3</v>
      </c>
      <c r="AA81" s="11">
        <v>3</v>
      </c>
      <c r="AB81" s="15" t="s">
        <v>251</v>
      </c>
      <c r="AC81" s="223">
        <v>3</v>
      </c>
      <c r="AD81" s="223">
        <v>3</v>
      </c>
      <c r="AE81" s="241" t="s">
        <v>949</v>
      </c>
      <c r="AF81" s="241" t="s">
        <v>876</v>
      </c>
      <c r="AG81" s="249">
        <f>AD81/AC81</f>
        <v>1</v>
      </c>
    </row>
    <row r="82" spans="1:33" ht="60" customHeight="1" x14ac:dyDescent="0.25">
      <c r="A82" s="269"/>
      <c r="B82" s="269"/>
      <c r="C82" s="269"/>
      <c r="D82" s="268"/>
      <c r="E82" s="269"/>
      <c r="F82" s="269"/>
      <c r="G82" s="276"/>
      <c r="H82" s="272"/>
      <c r="I82" s="272"/>
      <c r="J82" s="272"/>
      <c r="K82" s="272"/>
      <c r="L82" s="37" t="s">
        <v>211</v>
      </c>
      <c r="M82" s="37" t="s">
        <v>245</v>
      </c>
      <c r="N82" s="37" t="s">
        <v>210</v>
      </c>
      <c r="O82" s="150">
        <f t="shared" si="2"/>
        <v>74</v>
      </c>
      <c r="P82" s="63" t="s">
        <v>252</v>
      </c>
      <c r="Q82" s="80" t="s">
        <v>247</v>
      </c>
      <c r="R82" s="81" t="s">
        <v>248</v>
      </c>
      <c r="S82" s="80">
        <v>4</v>
      </c>
      <c r="T82" s="38" t="s">
        <v>253</v>
      </c>
      <c r="U82" s="38" t="s">
        <v>254</v>
      </c>
      <c r="V82" s="12" t="s">
        <v>206</v>
      </c>
      <c r="W82" s="13" t="s">
        <v>459</v>
      </c>
      <c r="X82" s="224">
        <v>2</v>
      </c>
      <c r="Y82" s="79"/>
      <c r="Z82" s="79"/>
      <c r="AA82" s="79">
        <v>2</v>
      </c>
      <c r="AB82" s="15" t="s">
        <v>255</v>
      </c>
      <c r="AC82" s="224">
        <v>2</v>
      </c>
      <c r="AD82" s="224">
        <v>2</v>
      </c>
      <c r="AE82" s="241" t="s">
        <v>877</v>
      </c>
      <c r="AF82" s="241" t="s">
        <v>878</v>
      </c>
      <c r="AG82" s="249">
        <f>AD82/AC82</f>
        <v>1</v>
      </c>
    </row>
    <row r="83" spans="1:33" ht="141" customHeight="1" x14ac:dyDescent="0.25">
      <c r="A83" s="269"/>
      <c r="B83" s="269"/>
      <c r="C83" s="269"/>
      <c r="D83" s="268"/>
      <c r="E83" s="269"/>
      <c r="F83" s="269"/>
      <c r="G83" s="276"/>
      <c r="H83" s="272"/>
      <c r="I83" s="272"/>
      <c r="J83" s="272"/>
      <c r="K83" s="272"/>
      <c r="L83" s="37" t="s">
        <v>211</v>
      </c>
      <c r="M83" s="37" t="s">
        <v>245</v>
      </c>
      <c r="N83" s="37" t="s">
        <v>210</v>
      </c>
      <c r="O83" s="150">
        <f t="shared" si="2"/>
        <v>75</v>
      </c>
      <c r="P83" s="63" t="s">
        <v>256</v>
      </c>
      <c r="Q83" s="80" t="s">
        <v>247</v>
      </c>
      <c r="R83" s="81" t="s">
        <v>248</v>
      </c>
      <c r="S83" s="80">
        <v>1</v>
      </c>
      <c r="T83" s="38" t="s">
        <v>257</v>
      </c>
      <c r="U83" s="38" t="s">
        <v>258</v>
      </c>
      <c r="V83" s="12" t="s">
        <v>206</v>
      </c>
      <c r="W83" s="13" t="s">
        <v>459</v>
      </c>
      <c r="X83" s="224">
        <v>1</v>
      </c>
      <c r="Y83" s="79"/>
      <c r="Z83" s="79"/>
      <c r="AA83" s="79"/>
      <c r="AB83" s="15" t="s">
        <v>259</v>
      </c>
      <c r="AC83" s="224">
        <v>1</v>
      </c>
      <c r="AD83" s="224">
        <v>3</v>
      </c>
      <c r="AE83" s="241" t="s">
        <v>950</v>
      </c>
      <c r="AF83" s="241" t="s">
        <v>879</v>
      </c>
      <c r="AG83" s="249">
        <v>1</v>
      </c>
    </row>
    <row r="84" spans="1:33" ht="90" customHeight="1" x14ac:dyDescent="0.25">
      <c r="A84" s="269"/>
      <c r="B84" s="269"/>
      <c r="C84" s="269"/>
      <c r="D84" s="268"/>
      <c r="E84" s="269"/>
      <c r="F84" s="269"/>
      <c r="G84" s="276"/>
      <c r="H84" s="272"/>
      <c r="I84" s="272"/>
      <c r="J84" s="272"/>
      <c r="K84" s="272"/>
      <c r="L84" s="11" t="s">
        <v>307</v>
      </c>
      <c r="M84" s="11" t="s">
        <v>308</v>
      </c>
      <c r="N84" s="11" t="s">
        <v>210</v>
      </c>
      <c r="O84" s="150">
        <f t="shared" si="2"/>
        <v>76</v>
      </c>
      <c r="P84" s="63" t="s">
        <v>309</v>
      </c>
      <c r="Q84" s="150" t="s">
        <v>305</v>
      </c>
      <c r="R84" s="11" t="s">
        <v>310</v>
      </c>
      <c r="S84" s="14">
        <v>1</v>
      </c>
      <c r="T84" s="11" t="s">
        <v>311</v>
      </c>
      <c r="U84" s="35" t="s">
        <v>312</v>
      </c>
      <c r="V84" s="13" t="s">
        <v>213</v>
      </c>
      <c r="W84" s="13" t="s">
        <v>459</v>
      </c>
      <c r="X84" s="14"/>
      <c r="Y84" s="115">
        <v>0.28571428571428598</v>
      </c>
      <c r="Z84" s="115">
        <v>0.57142857142856995</v>
      </c>
      <c r="AA84" s="14">
        <v>1</v>
      </c>
      <c r="AB84" s="15" t="s">
        <v>313</v>
      </c>
      <c r="AC84" s="14"/>
      <c r="AD84" s="14"/>
      <c r="AE84" s="257" t="s">
        <v>951</v>
      </c>
      <c r="AF84" s="257"/>
      <c r="AG84" s="245"/>
    </row>
    <row r="85" spans="1:33" ht="225" customHeight="1" x14ac:dyDescent="0.25">
      <c r="A85" s="269"/>
      <c r="B85" s="269"/>
      <c r="C85" s="269"/>
      <c r="D85" s="268"/>
      <c r="E85" s="269"/>
      <c r="F85" s="269"/>
      <c r="G85" s="276"/>
      <c r="H85" s="272"/>
      <c r="I85" s="272"/>
      <c r="J85" s="272"/>
      <c r="K85" s="272"/>
      <c r="L85" s="11" t="s">
        <v>307</v>
      </c>
      <c r="M85" s="11" t="s">
        <v>308</v>
      </c>
      <c r="N85" s="11" t="s">
        <v>210</v>
      </c>
      <c r="O85" s="150">
        <f t="shared" si="2"/>
        <v>77</v>
      </c>
      <c r="P85" s="63" t="s">
        <v>314</v>
      </c>
      <c r="Q85" s="150" t="s">
        <v>305</v>
      </c>
      <c r="R85" s="11" t="s">
        <v>310</v>
      </c>
      <c r="S85" s="14">
        <v>1</v>
      </c>
      <c r="T85" s="11" t="s">
        <v>315</v>
      </c>
      <c r="U85" s="35" t="s">
        <v>316</v>
      </c>
      <c r="V85" s="13" t="s">
        <v>213</v>
      </c>
      <c r="W85" s="13" t="s">
        <v>459</v>
      </c>
      <c r="X85" s="217">
        <v>1</v>
      </c>
      <c r="Y85" s="14">
        <v>1</v>
      </c>
      <c r="Z85" s="14">
        <v>1</v>
      </c>
      <c r="AA85" s="14">
        <v>1</v>
      </c>
      <c r="AB85" s="15" t="s">
        <v>313</v>
      </c>
      <c r="AC85" s="217">
        <v>1</v>
      </c>
      <c r="AD85" s="254">
        <f>10/10</f>
        <v>1</v>
      </c>
      <c r="AE85" s="238" t="s">
        <v>952</v>
      </c>
      <c r="AF85" s="238" t="s">
        <v>313</v>
      </c>
      <c r="AG85" s="249">
        <f>AD85/AC85</f>
        <v>1</v>
      </c>
    </row>
    <row r="86" spans="1:33" ht="75" customHeight="1" x14ac:dyDescent="0.25">
      <c r="A86" s="269"/>
      <c r="B86" s="269"/>
      <c r="C86" s="269"/>
      <c r="D86" s="268"/>
      <c r="E86" s="269"/>
      <c r="F86" s="269"/>
      <c r="G86" s="276"/>
      <c r="H86" s="272"/>
      <c r="I86" s="272"/>
      <c r="J86" s="272"/>
      <c r="K86" s="272"/>
      <c r="L86" s="11" t="s">
        <v>307</v>
      </c>
      <c r="M86" s="11" t="s">
        <v>308</v>
      </c>
      <c r="N86" s="11" t="s">
        <v>210</v>
      </c>
      <c r="O86" s="150">
        <f t="shared" si="2"/>
        <v>78</v>
      </c>
      <c r="P86" s="63" t="s">
        <v>317</v>
      </c>
      <c r="Q86" s="37" t="s">
        <v>318</v>
      </c>
      <c r="R86" s="4" t="s">
        <v>203</v>
      </c>
      <c r="S86" s="37">
        <v>12</v>
      </c>
      <c r="T86" s="37" t="s">
        <v>319</v>
      </c>
      <c r="U86" s="37" t="s">
        <v>320</v>
      </c>
      <c r="V86" s="12" t="s">
        <v>206</v>
      </c>
      <c r="W86" s="13" t="s">
        <v>459</v>
      </c>
      <c r="X86" s="37"/>
      <c r="Y86" s="37"/>
      <c r="Z86" s="43">
        <v>6</v>
      </c>
      <c r="AA86" s="43">
        <v>6</v>
      </c>
      <c r="AB86" s="15" t="s">
        <v>321</v>
      </c>
      <c r="AC86" s="37"/>
      <c r="AD86" s="168"/>
      <c r="AE86" s="257"/>
      <c r="AF86" s="257"/>
      <c r="AG86" s="252"/>
    </row>
    <row r="87" spans="1:33" s="17" customFormat="1" ht="75" customHeight="1" x14ac:dyDescent="0.25">
      <c r="A87" s="269"/>
      <c r="B87" s="269"/>
      <c r="C87" s="269" t="s">
        <v>102</v>
      </c>
      <c r="D87" s="290" t="s">
        <v>103</v>
      </c>
      <c r="E87" s="282" t="s">
        <v>104</v>
      </c>
      <c r="F87" s="271" t="s">
        <v>171</v>
      </c>
      <c r="G87" s="275">
        <v>4</v>
      </c>
      <c r="H87" s="279">
        <v>1</v>
      </c>
      <c r="I87" s="279">
        <v>1</v>
      </c>
      <c r="J87" s="275">
        <v>1</v>
      </c>
      <c r="K87" s="275">
        <v>1</v>
      </c>
      <c r="L87" s="11" t="s">
        <v>244</v>
      </c>
      <c r="M87" s="11" t="s">
        <v>353</v>
      </c>
      <c r="N87" s="11" t="s">
        <v>354</v>
      </c>
      <c r="O87" s="150">
        <f t="shared" si="2"/>
        <v>79</v>
      </c>
      <c r="P87" s="151" t="s">
        <v>603</v>
      </c>
      <c r="Q87" s="12" t="s">
        <v>355</v>
      </c>
      <c r="R87" s="12" t="s">
        <v>244</v>
      </c>
      <c r="S87" s="86">
        <v>4</v>
      </c>
      <c r="T87" s="12" t="s">
        <v>356</v>
      </c>
      <c r="U87" s="12" t="s">
        <v>704</v>
      </c>
      <c r="V87" s="12" t="s">
        <v>206</v>
      </c>
      <c r="W87" s="13" t="s">
        <v>459</v>
      </c>
      <c r="X87" s="216">
        <v>1</v>
      </c>
      <c r="Y87" s="13">
        <v>1</v>
      </c>
      <c r="Z87" s="13">
        <v>1</v>
      </c>
      <c r="AA87" s="13">
        <v>1</v>
      </c>
      <c r="AB87" s="15" t="s">
        <v>356</v>
      </c>
      <c r="AC87" s="216">
        <v>1</v>
      </c>
      <c r="AD87" s="219">
        <v>1</v>
      </c>
      <c r="AE87" s="238" t="s">
        <v>880</v>
      </c>
      <c r="AF87" s="238" t="s">
        <v>881</v>
      </c>
      <c r="AG87" s="249">
        <f>AD87/AC87</f>
        <v>1</v>
      </c>
    </row>
    <row r="88" spans="1:33" s="17" customFormat="1" ht="60" customHeight="1" x14ac:dyDescent="0.25">
      <c r="A88" s="269"/>
      <c r="B88" s="269"/>
      <c r="C88" s="269"/>
      <c r="D88" s="268"/>
      <c r="E88" s="269"/>
      <c r="F88" s="269"/>
      <c r="G88" s="274"/>
      <c r="H88" s="286"/>
      <c r="I88" s="286"/>
      <c r="J88" s="274"/>
      <c r="K88" s="274"/>
      <c r="L88" s="11" t="s">
        <v>244</v>
      </c>
      <c r="M88" s="11" t="s">
        <v>353</v>
      </c>
      <c r="N88" s="11" t="s">
        <v>354</v>
      </c>
      <c r="O88" s="150">
        <f t="shared" si="2"/>
        <v>80</v>
      </c>
      <c r="P88" s="63" t="s">
        <v>357</v>
      </c>
      <c r="Q88" s="12" t="s">
        <v>355</v>
      </c>
      <c r="R88" s="12" t="s">
        <v>244</v>
      </c>
      <c r="S88" s="86">
        <v>1</v>
      </c>
      <c r="T88" s="12" t="s">
        <v>359</v>
      </c>
      <c r="U88" s="12" t="s">
        <v>360</v>
      </c>
      <c r="V88" s="12" t="s">
        <v>206</v>
      </c>
      <c r="W88" s="13" t="s">
        <v>459</v>
      </c>
      <c r="X88" s="13"/>
      <c r="Y88" s="13"/>
      <c r="Z88" s="13">
        <v>0.5</v>
      </c>
      <c r="AA88" s="26">
        <v>0.5</v>
      </c>
      <c r="AB88" s="15" t="s">
        <v>361</v>
      </c>
      <c r="AC88" s="13"/>
      <c r="AD88" s="87"/>
      <c r="AE88" s="258"/>
      <c r="AF88" s="258"/>
      <c r="AG88" s="255"/>
    </row>
    <row r="89" spans="1:33" s="17" customFormat="1" ht="60" customHeight="1" x14ac:dyDescent="0.25">
      <c r="A89" s="269"/>
      <c r="B89" s="269"/>
      <c r="C89" s="269"/>
      <c r="D89" s="268"/>
      <c r="E89" s="269"/>
      <c r="F89" s="269"/>
      <c r="G89" s="274"/>
      <c r="H89" s="286"/>
      <c r="I89" s="286"/>
      <c r="J89" s="274"/>
      <c r="K89" s="274"/>
      <c r="L89" s="11" t="s">
        <v>244</v>
      </c>
      <c r="M89" s="11" t="s">
        <v>353</v>
      </c>
      <c r="N89" s="11" t="s">
        <v>354</v>
      </c>
      <c r="O89" s="150">
        <f t="shared" si="2"/>
        <v>81</v>
      </c>
      <c r="P89" s="151" t="s">
        <v>705</v>
      </c>
      <c r="Q89" s="12" t="s">
        <v>355</v>
      </c>
      <c r="R89" s="12" t="s">
        <v>244</v>
      </c>
      <c r="S89" s="86">
        <v>1</v>
      </c>
      <c r="T89" s="12" t="s">
        <v>362</v>
      </c>
      <c r="U89" s="12" t="s">
        <v>363</v>
      </c>
      <c r="V89" s="12" t="s">
        <v>206</v>
      </c>
      <c r="W89" s="13" t="s">
        <v>459</v>
      </c>
      <c r="X89" s="13"/>
      <c r="Y89" s="13"/>
      <c r="Z89" s="13"/>
      <c r="AA89" s="26">
        <v>1</v>
      </c>
      <c r="AB89" s="15" t="s">
        <v>362</v>
      </c>
      <c r="AC89" s="13"/>
      <c r="AD89" s="87"/>
      <c r="AE89" s="258"/>
      <c r="AF89" s="258"/>
      <c r="AG89" s="255"/>
    </row>
    <row r="90" spans="1:33" s="17" customFormat="1" ht="210" customHeight="1" x14ac:dyDescent="0.25">
      <c r="A90" s="269"/>
      <c r="B90" s="269"/>
      <c r="C90" s="269"/>
      <c r="D90" s="268"/>
      <c r="E90" s="269"/>
      <c r="F90" s="269"/>
      <c r="G90" s="274"/>
      <c r="H90" s="286"/>
      <c r="I90" s="286"/>
      <c r="J90" s="274"/>
      <c r="K90" s="274"/>
      <c r="L90" s="11" t="s">
        <v>244</v>
      </c>
      <c r="M90" s="11" t="s">
        <v>353</v>
      </c>
      <c r="N90" s="11" t="s">
        <v>354</v>
      </c>
      <c r="O90" s="150">
        <f t="shared" si="2"/>
        <v>82</v>
      </c>
      <c r="P90" s="63" t="s">
        <v>364</v>
      </c>
      <c r="Q90" s="12" t="s">
        <v>706</v>
      </c>
      <c r="R90" s="12" t="s">
        <v>244</v>
      </c>
      <c r="S90" s="86">
        <v>1</v>
      </c>
      <c r="T90" s="12" t="s">
        <v>365</v>
      </c>
      <c r="U90" s="12" t="s">
        <v>366</v>
      </c>
      <c r="V90" s="12" t="s">
        <v>206</v>
      </c>
      <c r="W90" s="13" t="s">
        <v>459</v>
      </c>
      <c r="X90" s="13"/>
      <c r="Y90" s="13"/>
      <c r="Z90" s="13">
        <v>1</v>
      </c>
      <c r="AA90" s="26"/>
      <c r="AB90" s="15" t="s">
        <v>367</v>
      </c>
      <c r="AC90" s="13"/>
      <c r="AD90" s="87"/>
      <c r="AE90" s="258"/>
      <c r="AF90" s="258"/>
      <c r="AG90" s="255"/>
    </row>
    <row r="91" spans="1:33" s="17" customFormat="1" ht="312" customHeight="1" x14ac:dyDescent="0.25">
      <c r="A91" s="269"/>
      <c r="B91" s="269"/>
      <c r="C91" s="269"/>
      <c r="D91" s="268"/>
      <c r="E91" s="269"/>
      <c r="F91" s="269"/>
      <c r="G91" s="274"/>
      <c r="H91" s="286"/>
      <c r="I91" s="286"/>
      <c r="J91" s="274"/>
      <c r="K91" s="274"/>
      <c r="L91" s="11" t="s">
        <v>244</v>
      </c>
      <c r="M91" s="11" t="s">
        <v>353</v>
      </c>
      <c r="N91" s="11" t="s">
        <v>354</v>
      </c>
      <c r="O91" s="150">
        <f t="shared" si="2"/>
        <v>83</v>
      </c>
      <c r="P91" s="151" t="s">
        <v>368</v>
      </c>
      <c r="Q91" s="12" t="s">
        <v>369</v>
      </c>
      <c r="R91" s="12" t="s">
        <v>244</v>
      </c>
      <c r="S91" s="86">
        <v>11</v>
      </c>
      <c r="T91" s="150" t="s">
        <v>709</v>
      </c>
      <c r="U91" s="12" t="s">
        <v>707</v>
      </c>
      <c r="V91" s="12" t="s">
        <v>206</v>
      </c>
      <c r="W91" s="13" t="s">
        <v>459</v>
      </c>
      <c r="X91" s="216">
        <v>2</v>
      </c>
      <c r="Y91" s="13">
        <v>3</v>
      </c>
      <c r="Z91" s="13">
        <v>3</v>
      </c>
      <c r="AA91" s="26">
        <v>3</v>
      </c>
      <c r="AB91" s="15" t="s">
        <v>708</v>
      </c>
      <c r="AC91" s="216">
        <v>2</v>
      </c>
      <c r="AD91" s="219">
        <v>0</v>
      </c>
      <c r="AE91" s="238" t="s">
        <v>882</v>
      </c>
      <c r="AF91" s="238" t="s">
        <v>935</v>
      </c>
      <c r="AG91" s="249">
        <f>AD91/AC91</f>
        <v>0</v>
      </c>
    </row>
    <row r="92" spans="1:33" s="17" customFormat="1" ht="75" customHeight="1" x14ac:dyDescent="0.25">
      <c r="A92" s="269"/>
      <c r="B92" s="269"/>
      <c r="C92" s="269"/>
      <c r="D92" s="268"/>
      <c r="E92" s="269"/>
      <c r="F92" s="269"/>
      <c r="G92" s="274"/>
      <c r="H92" s="286"/>
      <c r="I92" s="286"/>
      <c r="J92" s="274"/>
      <c r="K92" s="274"/>
      <c r="L92" s="11" t="s">
        <v>244</v>
      </c>
      <c r="M92" s="11" t="s">
        <v>353</v>
      </c>
      <c r="N92" s="11" t="s">
        <v>354</v>
      </c>
      <c r="O92" s="150">
        <f t="shared" si="2"/>
        <v>84</v>
      </c>
      <c r="P92" s="63" t="s">
        <v>370</v>
      </c>
      <c r="Q92" s="12" t="s">
        <v>369</v>
      </c>
      <c r="R92" s="12" t="s">
        <v>244</v>
      </c>
      <c r="S92" s="86">
        <v>2</v>
      </c>
      <c r="T92" s="150" t="s">
        <v>710</v>
      </c>
      <c r="U92" s="12" t="s">
        <v>711</v>
      </c>
      <c r="V92" s="12" t="s">
        <v>206</v>
      </c>
      <c r="W92" s="13" t="s">
        <v>459</v>
      </c>
      <c r="X92" s="13"/>
      <c r="Y92" s="13">
        <v>1</v>
      </c>
      <c r="Z92" s="13"/>
      <c r="AA92" s="26">
        <v>1</v>
      </c>
      <c r="AB92" s="15" t="s">
        <v>712</v>
      </c>
      <c r="AC92" s="13"/>
      <c r="AD92" s="87"/>
      <c r="AE92" s="258"/>
      <c r="AF92" s="258"/>
      <c r="AG92" s="255"/>
    </row>
    <row r="93" spans="1:33" s="17" customFormat="1" ht="60" customHeight="1" x14ac:dyDescent="0.25">
      <c r="A93" s="269"/>
      <c r="B93" s="269"/>
      <c r="C93" s="269"/>
      <c r="D93" s="268"/>
      <c r="E93" s="269"/>
      <c r="F93" s="269"/>
      <c r="G93" s="274"/>
      <c r="H93" s="286"/>
      <c r="I93" s="286"/>
      <c r="J93" s="274"/>
      <c r="K93" s="274"/>
      <c r="L93" s="11" t="s">
        <v>244</v>
      </c>
      <c r="M93" s="11" t="s">
        <v>353</v>
      </c>
      <c r="N93" s="11" t="s">
        <v>354</v>
      </c>
      <c r="O93" s="150">
        <f t="shared" si="2"/>
        <v>85</v>
      </c>
      <c r="P93" s="63" t="s">
        <v>371</v>
      </c>
      <c r="Q93" s="12" t="s">
        <v>355</v>
      </c>
      <c r="R93" s="12" t="s">
        <v>244</v>
      </c>
      <c r="S93" s="86">
        <v>1</v>
      </c>
      <c r="T93" s="12" t="s">
        <v>372</v>
      </c>
      <c r="U93" s="12" t="s">
        <v>373</v>
      </c>
      <c r="V93" s="12" t="s">
        <v>206</v>
      </c>
      <c r="W93" s="13" t="s">
        <v>459</v>
      </c>
      <c r="X93" s="13"/>
      <c r="Y93" s="13">
        <v>1</v>
      </c>
      <c r="Z93" s="13"/>
      <c r="AA93" s="26"/>
      <c r="AB93" s="15" t="s">
        <v>374</v>
      </c>
      <c r="AC93" s="13"/>
      <c r="AD93" s="87"/>
      <c r="AE93" s="258"/>
      <c r="AF93" s="258"/>
      <c r="AG93" s="255"/>
    </row>
    <row r="94" spans="1:33" s="17" customFormat="1" ht="60" customHeight="1" x14ac:dyDescent="0.25">
      <c r="A94" s="269"/>
      <c r="B94" s="269"/>
      <c r="C94" s="269"/>
      <c r="D94" s="268"/>
      <c r="E94" s="269"/>
      <c r="F94" s="269"/>
      <c r="G94" s="274"/>
      <c r="H94" s="286"/>
      <c r="I94" s="286"/>
      <c r="J94" s="274"/>
      <c r="K94" s="274"/>
      <c r="L94" s="11" t="s">
        <v>244</v>
      </c>
      <c r="M94" s="11" t="s">
        <v>353</v>
      </c>
      <c r="N94" s="11" t="s">
        <v>354</v>
      </c>
      <c r="O94" s="150">
        <f t="shared" si="2"/>
        <v>86</v>
      </c>
      <c r="P94" s="63" t="s">
        <v>375</v>
      </c>
      <c r="Q94" s="12" t="s">
        <v>355</v>
      </c>
      <c r="R94" s="12" t="s">
        <v>244</v>
      </c>
      <c r="S94" s="86">
        <v>1</v>
      </c>
      <c r="T94" s="12" t="s">
        <v>376</v>
      </c>
      <c r="U94" s="12" t="s">
        <v>377</v>
      </c>
      <c r="V94" s="12" t="s">
        <v>206</v>
      </c>
      <c r="W94" s="13" t="s">
        <v>459</v>
      </c>
      <c r="X94" s="13"/>
      <c r="Y94" s="13">
        <v>1</v>
      </c>
      <c r="Z94" s="13"/>
      <c r="AA94" s="26"/>
      <c r="AB94" s="15" t="s">
        <v>378</v>
      </c>
      <c r="AC94" s="13"/>
      <c r="AD94" s="87"/>
      <c r="AE94" s="258"/>
      <c r="AF94" s="258"/>
      <c r="AG94" s="255"/>
    </row>
    <row r="95" spans="1:33" s="17" customFormat="1" ht="75" customHeight="1" x14ac:dyDescent="0.25">
      <c r="A95" s="269"/>
      <c r="B95" s="269"/>
      <c r="C95" s="269"/>
      <c r="D95" s="268"/>
      <c r="E95" s="269"/>
      <c r="F95" s="269"/>
      <c r="G95" s="274"/>
      <c r="H95" s="286"/>
      <c r="I95" s="286"/>
      <c r="J95" s="274"/>
      <c r="K95" s="274"/>
      <c r="L95" s="11" t="s">
        <v>244</v>
      </c>
      <c r="M95" s="11" t="s">
        <v>353</v>
      </c>
      <c r="N95" s="11" t="s">
        <v>354</v>
      </c>
      <c r="O95" s="150">
        <f t="shared" si="2"/>
        <v>87</v>
      </c>
      <c r="P95" s="151" t="s">
        <v>713</v>
      </c>
      <c r="Q95" s="12" t="s">
        <v>714</v>
      </c>
      <c r="R95" s="12" t="s">
        <v>244</v>
      </c>
      <c r="S95" s="86">
        <v>3</v>
      </c>
      <c r="T95" s="12" t="s">
        <v>715</v>
      </c>
      <c r="U95" s="12" t="s">
        <v>380</v>
      </c>
      <c r="V95" s="12" t="s">
        <v>206</v>
      </c>
      <c r="W95" s="13" t="s">
        <v>459</v>
      </c>
      <c r="X95" s="13"/>
      <c r="Y95" s="13"/>
      <c r="Z95" s="13"/>
      <c r="AA95" s="26">
        <v>3</v>
      </c>
      <c r="AB95" s="15" t="s">
        <v>716</v>
      </c>
      <c r="AC95" s="13"/>
      <c r="AD95" s="87"/>
      <c r="AE95" s="258"/>
      <c r="AF95" s="258"/>
      <c r="AG95" s="255"/>
    </row>
    <row r="96" spans="1:33" s="17" customFormat="1" ht="60" customHeight="1" x14ac:dyDescent="0.25">
      <c r="A96" s="269"/>
      <c r="B96" s="269"/>
      <c r="C96" s="269"/>
      <c r="D96" s="268"/>
      <c r="E96" s="269"/>
      <c r="F96" s="269"/>
      <c r="G96" s="274"/>
      <c r="H96" s="286"/>
      <c r="I96" s="286"/>
      <c r="J96" s="274"/>
      <c r="K96" s="274"/>
      <c r="L96" s="11" t="s">
        <v>244</v>
      </c>
      <c r="M96" s="11" t="s">
        <v>353</v>
      </c>
      <c r="N96" s="11" t="s">
        <v>354</v>
      </c>
      <c r="O96" s="150">
        <f t="shared" si="2"/>
        <v>88</v>
      </c>
      <c r="P96" s="63" t="s">
        <v>381</v>
      </c>
      <c r="Q96" s="12" t="s">
        <v>355</v>
      </c>
      <c r="R96" s="12" t="s">
        <v>244</v>
      </c>
      <c r="S96" s="86">
        <v>1</v>
      </c>
      <c r="T96" s="12" t="s">
        <v>382</v>
      </c>
      <c r="U96" s="12" t="s">
        <v>383</v>
      </c>
      <c r="V96" s="12" t="s">
        <v>206</v>
      </c>
      <c r="W96" s="13" t="s">
        <v>459</v>
      </c>
      <c r="X96" s="13"/>
      <c r="Y96" s="13"/>
      <c r="Z96" s="13"/>
      <c r="AA96" s="26">
        <v>1</v>
      </c>
      <c r="AB96" s="15" t="s">
        <v>384</v>
      </c>
      <c r="AC96" s="13"/>
      <c r="AD96" s="87"/>
      <c r="AE96" s="258"/>
      <c r="AF96" s="258"/>
      <c r="AG96" s="255"/>
    </row>
    <row r="97" spans="1:33" s="17" customFormat="1" ht="45" customHeight="1" x14ac:dyDescent="0.25">
      <c r="A97" s="269"/>
      <c r="B97" s="269"/>
      <c r="C97" s="269"/>
      <c r="D97" s="268"/>
      <c r="E97" s="269"/>
      <c r="F97" s="269"/>
      <c r="G97" s="274"/>
      <c r="H97" s="286"/>
      <c r="I97" s="286"/>
      <c r="J97" s="274"/>
      <c r="K97" s="274"/>
      <c r="L97" s="11" t="s">
        <v>244</v>
      </c>
      <c r="M97" s="11" t="s">
        <v>353</v>
      </c>
      <c r="N97" s="11" t="s">
        <v>354</v>
      </c>
      <c r="O97" s="150">
        <f t="shared" si="2"/>
        <v>89</v>
      </c>
      <c r="P97" s="151" t="s">
        <v>385</v>
      </c>
      <c r="Q97" s="12" t="s">
        <v>386</v>
      </c>
      <c r="R97" s="12" t="s">
        <v>244</v>
      </c>
      <c r="S97" s="86">
        <v>1</v>
      </c>
      <c r="T97" s="12" t="s">
        <v>387</v>
      </c>
      <c r="U97" s="12" t="s">
        <v>388</v>
      </c>
      <c r="V97" s="12" t="s">
        <v>206</v>
      </c>
      <c r="W97" s="13" t="s">
        <v>459</v>
      </c>
      <c r="X97" s="216">
        <v>0.2</v>
      </c>
      <c r="Y97" s="13">
        <v>0.3</v>
      </c>
      <c r="Z97" s="13">
        <v>0.25</v>
      </c>
      <c r="AA97" s="26">
        <v>0.25</v>
      </c>
      <c r="AB97" s="15" t="s">
        <v>389</v>
      </c>
      <c r="AC97" s="216">
        <v>0.2</v>
      </c>
      <c r="AD97" s="216">
        <v>0.2</v>
      </c>
      <c r="AE97" s="238" t="s">
        <v>883</v>
      </c>
      <c r="AF97" s="238" t="s">
        <v>884</v>
      </c>
      <c r="AG97" s="249">
        <f>AD97/AC97</f>
        <v>1</v>
      </c>
    </row>
    <row r="98" spans="1:33" s="17" customFormat="1" ht="45" customHeight="1" x14ac:dyDescent="0.25">
      <c r="A98" s="269"/>
      <c r="B98" s="269"/>
      <c r="C98" s="269"/>
      <c r="D98" s="268"/>
      <c r="E98" s="269"/>
      <c r="F98" s="269"/>
      <c r="G98" s="274"/>
      <c r="H98" s="286"/>
      <c r="I98" s="286"/>
      <c r="J98" s="274"/>
      <c r="K98" s="274"/>
      <c r="L98" s="11" t="s">
        <v>244</v>
      </c>
      <c r="M98" s="11" t="s">
        <v>353</v>
      </c>
      <c r="N98" s="11" t="s">
        <v>354</v>
      </c>
      <c r="O98" s="150">
        <f t="shared" si="2"/>
        <v>90</v>
      </c>
      <c r="P98" s="63" t="s">
        <v>390</v>
      </c>
      <c r="Q98" s="12" t="s">
        <v>391</v>
      </c>
      <c r="R98" s="12" t="s">
        <v>244</v>
      </c>
      <c r="S98" s="86">
        <v>1</v>
      </c>
      <c r="T98" s="12" t="s">
        <v>392</v>
      </c>
      <c r="U98" s="12" t="s">
        <v>393</v>
      </c>
      <c r="V98" s="12" t="s">
        <v>206</v>
      </c>
      <c r="W98" s="13" t="s">
        <v>459</v>
      </c>
      <c r="X98" s="13"/>
      <c r="Z98" s="13">
        <v>1</v>
      </c>
      <c r="AA98" s="26"/>
      <c r="AB98" s="15" t="s">
        <v>394</v>
      </c>
      <c r="AC98" s="13"/>
      <c r="AD98" s="87"/>
      <c r="AE98" s="258"/>
      <c r="AF98" s="258"/>
      <c r="AG98" s="255"/>
    </row>
    <row r="99" spans="1:33" s="17" customFormat="1" ht="60" x14ac:dyDescent="0.25">
      <c r="A99" s="269"/>
      <c r="B99" s="269"/>
      <c r="C99" s="269"/>
      <c r="D99" s="268"/>
      <c r="E99" s="269"/>
      <c r="F99" s="269"/>
      <c r="G99" s="274"/>
      <c r="H99" s="286"/>
      <c r="I99" s="286"/>
      <c r="J99" s="274"/>
      <c r="K99" s="274"/>
      <c r="L99" s="11" t="s">
        <v>244</v>
      </c>
      <c r="M99" s="11" t="s">
        <v>353</v>
      </c>
      <c r="N99" s="11" t="s">
        <v>354</v>
      </c>
      <c r="O99" s="150">
        <f t="shared" si="2"/>
        <v>91</v>
      </c>
      <c r="P99" s="197" t="s">
        <v>395</v>
      </c>
      <c r="Q99" s="199" t="s">
        <v>396</v>
      </c>
      <c r="R99" s="135" t="s">
        <v>244</v>
      </c>
      <c r="S99" s="12" t="s">
        <v>819</v>
      </c>
      <c r="T99" s="150" t="s">
        <v>816</v>
      </c>
      <c r="U99" s="150" t="s">
        <v>817</v>
      </c>
      <c r="V99" s="12" t="s">
        <v>206</v>
      </c>
      <c r="W99" s="13" t="s">
        <v>459</v>
      </c>
      <c r="X99" s="216">
        <v>2</v>
      </c>
      <c r="Y99" s="13">
        <v>3</v>
      </c>
      <c r="Z99" s="13">
        <v>3</v>
      </c>
      <c r="AA99" s="26">
        <v>3</v>
      </c>
      <c r="AB99" s="132" t="s">
        <v>818</v>
      </c>
      <c r="AC99" s="216">
        <v>2</v>
      </c>
      <c r="AD99" s="219">
        <v>0</v>
      </c>
      <c r="AE99" s="238" t="s">
        <v>932</v>
      </c>
      <c r="AF99" s="238"/>
      <c r="AG99" s="249">
        <f>AD99/AC99</f>
        <v>0</v>
      </c>
    </row>
    <row r="100" spans="1:33" s="17" customFormat="1" ht="60" customHeight="1" x14ac:dyDescent="0.25">
      <c r="A100" s="269"/>
      <c r="B100" s="269"/>
      <c r="C100" s="269"/>
      <c r="D100" s="268"/>
      <c r="E100" s="269"/>
      <c r="F100" s="269"/>
      <c r="G100" s="274"/>
      <c r="H100" s="286"/>
      <c r="I100" s="286"/>
      <c r="J100" s="274"/>
      <c r="K100" s="274"/>
      <c r="L100" s="11" t="s">
        <v>244</v>
      </c>
      <c r="M100" s="11" t="s">
        <v>353</v>
      </c>
      <c r="N100" s="11" t="s">
        <v>608</v>
      </c>
      <c r="O100" s="150">
        <f t="shared" si="2"/>
        <v>92</v>
      </c>
      <c r="P100" s="63" t="s">
        <v>242</v>
      </c>
      <c r="Q100" s="12" t="s">
        <v>243</v>
      </c>
      <c r="R100" s="12" t="s">
        <v>244</v>
      </c>
      <c r="S100" s="13">
        <v>1</v>
      </c>
      <c r="T100" s="11" t="s">
        <v>397</v>
      </c>
      <c r="U100" s="11" t="s">
        <v>398</v>
      </c>
      <c r="V100" s="12" t="s">
        <v>206</v>
      </c>
      <c r="W100" s="13" t="s">
        <v>459</v>
      </c>
      <c r="X100" s="216">
        <v>1</v>
      </c>
      <c r="Y100" s="13"/>
      <c r="Z100" s="13"/>
      <c r="AA100" s="26"/>
      <c r="AB100" s="15" t="s">
        <v>399</v>
      </c>
      <c r="AC100" s="216">
        <v>1</v>
      </c>
      <c r="AD100" s="219">
        <v>1</v>
      </c>
      <c r="AE100" s="238" t="s">
        <v>885</v>
      </c>
      <c r="AF100" s="238" t="s">
        <v>886</v>
      </c>
      <c r="AG100" s="249">
        <f>AD100/AC100</f>
        <v>1</v>
      </c>
    </row>
    <row r="101" spans="1:33" s="17" customFormat="1" ht="90" customHeight="1" x14ac:dyDescent="0.25">
      <c r="A101" s="269"/>
      <c r="B101" s="269"/>
      <c r="C101" s="269"/>
      <c r="D101" s="268"/>
      <c r="E101" s="269"/>
      <c r="F101" s="269"/>
      <c r="G101" s="274"/>
      <c r="H101" s="286"/>
      <c r="I101" s="286"/>
      <c r="J101" s="274"/>
      <c r="K101" s="274"/>
      <c r="L101" s="11" t="s">
        <v>244</v>
      </c>
      <c r="M101" s="11" t="s">
        <v>353</v>
      </c>
      <c r="N101" s="11" t="s">
        <v>608</v>
      </c>
      <c r="O101" s="150">
        <f t="shared" si="2"/>
        <v>93</v>
      </c>
      <c r="P101" s="63" t="s">
        <v>400</v>
      </c>
      <c r="Q101" s="12" t="s">
        <v>401</v>
      </c>
      <c r="R101" s="12" t="s">
        <v>244</v>
      </c>
      <c r="S101" s="14">
        <v>1</v>
      </c>
      <c r="T101" s="11" t="s">
        <v>402</v>
      </c>
      <c r="U101" s="11" t="s">
        <v>403</v>
      </c>
      <c r="V101" s="13" t="s">
        <v>404</v>
      </c>
      <c r="W101" s="13" t="s">
        <v>459</v>
      </c>
      <c r="X101" s="14"/>
      <c r="Y101" s="14"/>
      <c r="Z101" s="14"/>
      <c r="AA101" s="30">
        <v>1</v>
      </c>
      <c r="AB101" s="15" t="s">
        <v>405</v>
      </c>
      <c r="AC101" s="14"/>
      <c r="AD101" s="87"/>
      <c r="AE101" s="258"/>
      <c r="AF101" s="258"/>
      <c r="AG101" s="255"/>
    </row>
    <row r="102" spans="1:33" s="17" customFormat="1" ht="60" customHeight="1" x14ac:dyDescent="0.25">
      <c r="A102" s="269"/>
      <c r="B102" s="269"/>
      <c r="C102" s="269"/>
      <c r="D102" s="268"/>
      <c r="E102" s="269"/>
      <c r="F102" s="269"/>
      <c r="G102" s="274"/>
      <c r="H102" s="286"/>
      <c r="I102" s="286"/>
      <c r="J102" s="274"/>
      <c r="K102" s="274"/>
      <c r="L102" s="11" t="s">
        <v>244</v>
      </c>
      <c r="M102" s="11" t="s">
        <v>353</v>
      </c>
      <c r="N102" s="11" t="s">
        <v>407</v>
      </c>
      <c r="O102" s="150">
        <f t="shared" si="2"/>
        <v>94</v>
      </c>
      <c r="P102" s="63" t="s">
        <v>406</v>
      </c>
      <c r="Q102" s="12" t="s">
        <v>401</v>
      </c>
      <c r="R102" s="12" t="s">
        <v>244</v>
      </c>
      <c r="S102" s="13">
        <v>1</v>
      </c>
      <c r="T102" s="11" t="s">
        <v>407</v>
      </c>
      <c r="U102" s="11" t="s">
        <v>398</v>
      </c>
      <c r="V102" s="12" t="s">
        <v>206</v>
      </c>
      <c r="W102" s="13" t="s">
        <v>459</v>
      </c>
      <c r="X102" s="216">
        <v>1</v>
      </c>
      <c r="Y102" s="13"/>
      <c r="Z102" s="13"/>
      <c r="AA102" s="26"/>
      <c r="AB102" s="15" t="s">
        <v>408</v>
      </c>
      <c r="AC102" s="216">
        <v>1</v>
      </c>
      <c r="AD102" s="219">
        <v>1</v>
      </c>
      <c r="AE102" s="238" t="s">
        <v>887</v>
      </c>
      <c r="AF102" s="238" t="s">
        <v>888</v>
      </c>
      <c r="AG102" s="249">
        <f t="shared" ref="AG102:AG107" si="3">AD102/AC102</f>
        <v>1</v>
      </c>
    </row>
    <row r="103" spans="1:33" s="17" customFormat="1" ht="90" customHeight="1" x14ac:dyDescent="0.25">
      <c r="A103" s="269"/>
      <c r="B103" s="269"/>
      <c r="C103" s="269"/>
      <c r="D103" s="268"/>
      <c r="E103" s="269"/>
      <c r="F103" s="269"/>
      <c r="G103" s="274"/>
      <c r="H103" s="286"/>
      <c r="I103" s="286"/>
      <c r="J103" s="274"/>
      <c r="K103" s="274"/>
      <c r="L103" s="11" t="s">
        <v>244</v>
      </c>
      <c r="M103" s="11" t="s">
        <v>353</v>
      </c>
      <c r="N103" s="11" t="s">
        <v>407</v>
      </c>
      <c r="O103" s="150">
        <f t="shared" si="2"/>
        <v>95</v>
      </c>
      <c r="P103" s="151" t="s">
        <v>409</v>
      </c>
      <c r="Q103" s="12" t="s">
        <v>401</v>
      </c>
      <c r="R103" s="12" t="s">
        <v>244</v>
      </c>
      <c r="S103" s="14">
        <v>1</v>
      </c>
      <c r="T103" s="11" t="s">
        <v>410</v>
      </c>
      <c r="U103" s="11" t="s">
        <v>717</v>
      </c>
      <c r="V103" s="13" t="s">
        <v>404</v>
      </c>
      <c r="W103" s="13" t="s">
        <v>459</v>
      </c>
      <c r="X103" s="217">
        <v>0.25</v>
      </c>
      <c r="Y103" s="14">
        <v>0.25</v>
      </c>
      <c r="Z103" s="14">
        <v>0.25</v>
      </c>
      <c r="AA103" s="30">
        <v>0.25</v>
      </c>
      <c r="AB103" s="15" t="s">
        <v>411</v>
      </c>
      <c r="AC103" s="217">
        <v>0.25</v>
      </c>
      <c r="AD103" s="242">
        <v>0.25</v>
      </c>
      <c r="AE103" s="238" t="s">
        <v>889</v>
      </c>
      <c r="AF103" s="238" t="s">
        <v>890</v>
      </c>
      <c r="AG103" s="249">
        <f t="shared" si="3"/>
        <v>1</v>
      </c>
    </row>
    <row r="104" spans="1:33" s="17" customFormat="1" ht="45" customHeight="1" x14ac:dyDescent="0.25">
      <c r="A104" s="269"/>
      <c r="B104" s="269"/>
      <c r="C104" s="269"/>
      <c r="D104" s="268"/>
      <c r="E104" s="269"/>
      <c r="F104" s="269"/>
      <c r="G104" s="274"/>
      <c r="H104" s="286"/>
      <c r="I104" s="286"/>
      <c r="J104" s="274"/>
      <c r="K104" s="274"/>
      <c r="L104" s="11" t="s">
        <v>244</v>
      </c>
      <c r="M104" s="11" t="s">
        <v>416</v>
      </c>
      <c r="N104" s="11" t="s">
        <v>610</v>
      </c>
      <c r="O104" s="150">
        <f t="shared" si="2"/>
        <v>96</v>
      </c>
      <c r="P104" s="151" t="s">
        <v>412</v>
      </c>
      <c r="Q104" s="200" t="s">
        <v>413</v>
      </c>
      <c r="R104" s="12" t="s">
        <v>244</v>
      </c>
      <c r="S104" s="24">
        <v>1</v>
      </c>
      <c r="T104" s="82" t="s">
        <v>414</v>
      </c>
      <c r="U104" s="82" t="s">
        <v>398</v>
      </c>
      <c r="V104" s="12" t="s">
        <v>206</v>
      </c>
      <c r="W104" s="13" t="s">
        <v>459</v>
      </c>
      <c r="X104" s="225">
        <v>1</v>
      </c>
      <c r="Y104" s="83"/>
      <c r="Z104" s="83"/>
      <c r="AA104" s="84"/>
      <c r="AB104" s="15" t="s">
        <v>415</v>
      </c>
      <c r="AC104" s="225">
        <v>1</v>
      </c>
      <c r="AD104" s="225">
        <v>1</v>
      </c>
      <c r="AE104" s="238" t="s">
        <v>891</v>
      </c>
      <c r="AF104" s="238" t="s">
        <v>892</v>
      </c>
      <c r="AG104" s="249">
        <f t="shared" si="3"/>
        <v>1</v>
      </c>
    </row>
    <row r="105" spans="1:33" s="17" customFormat="1" ht="255" customHeight="1" x14ac:dyDescent="0.25">
      <c r="A105" s="269"/>
      <c r="B105" s="269"/>
      <c r="C105" s="269"/>
      <c r="D105" s="268"/>
      <c r="E105" s="269"/>
      <c r="F105" s="269"/>
      <c r="G105" s="274"/>
      <c r="H105" s="286"/>
      <c r="I105" s="286"/>
      <c r="J105" s="274"/>
      <c r="K105" s="274"/>
      <c r="L105" s="11" t="s">
        <v>244</v>
      </c>
      <c r="M105" s="11" t="s">
        <v>416</v>
      </c>
      <c r="N105" s="11" t="s">
        <v>610</v>
      </c>
      <c r="O105" s="150">
        <f t="shared" si="2"/>
        <v>97</v>
      </c>
      <c r="P105" s="151" t="s">
        <v>718</v>
      </c>
      <c r="Q105" s="200" t="s">
        <v>413</v>
      </c>
      <c r="R105" s="12" t="s">
        <v>244</v>
      </c>
      <c r="S105" s="14">
        <v>1</v>
      </c>
      <c r="T105" s="150" t="s">
        <v>719</v>
      </c>
      <c r="U105" s="150" t="s">
        <v>717</v>
      </c>
      <c r="V105" s="13" t="s">
        <v>404</v>
      </c>
      <c r="W105" s="13" t="s">
        <v>459</v>
      </c>
      <c r="X105" s="217">
        <v>0.25</v>
      </c>
      <c r="Y105" s="14">
        <v>0.25</v>
      </c>
      <c r="Z105" s="14">
        <v>0.25</v>
      </c>
      <c r="AA105" s="30">
        <v>0.25</v>
      </c>
      <c r="AB105" s="15" t="s">
        <v>720</v>
      </c>
      <c r="AC105" s="217">
        <v>0.25</v>
      </c>
      <c r="AD105" s="217">
        <v>0.25</v>
      </c>
      <c r="AE105" s="238" t="s">
        <v>893</v>
      </c>
      <c r="AF105" s="238" t="s">
        <v>894</v>
      </c>
      <c r="AG105" s="249">
        <f t="shared" si="3"/>
        <v>1</v>
      </c>
    </row>
    <row r="106" spans="1:33" s="17" customFormat="1" ht="90" customHeight="1" x14ac:dyDescent="0.25">
      <c r="A106" s="269"/>
      <c r="B106" s="269"/>
      <c r="C106" s="269"/>
      <c r="D106" s="268"/>
      <c r="E106" s="269"/>
      <c r="F106" s="269"/>
      <c r="G106" s="274"/>
      <c r="H106" s="286"/>
      <c r="I106" s="286"/>
      <c r="J106" s="274"/>
      <c r="K106" s="274"/>
      <c r="L106" s="11" t="s">
        <v>244</v>
      </c>
      <c r="M106" s="11" t="s">
        <v>353</v>
      </c>
      <c r="N106" s="11" t="s">
        <v>609</v>
      </c>
      <c r="O106" s="150">
        <f t="shared" si="2"/>
        <v>98</v>
      </c>
      <c r="P106" s="63" t="s">
        <v>417</v>
      </c>
      <c r="Q106" s="150" t="s">
        <v>418</v>
      </c>
      <c r="R106" s="11" t="s">
        <v>419</v>
      </c>
      <c r="S106" s="13">
        <v>1</v>
      </c>
      <c r="T106" s="11" t="s">
        <v>420</v>
      </c>
      <c r="U106" s="11" t="s">
        <v>421</v>
      </c>
      <c r="V106" s="12" t="s">
        <v>206</v>
      </c>
      <c r="W106" s="13" t="s">
        <v>459</v>
      </c>
      <c r="X106" s="216">
        <v>1</v>
      </c>
      <c r="Y106" s="13"/>
      <c r="Z106" s="13"/>
      <c r="AA106" s="26"/>
      <c r="AB106" s="15" t="s">
        <v>731</v>
      </c>
      <c r="AC106" s="216">
        <v>1</v>
      </c>
      <c r="AD106" s="216">
        <v>1</v>
      </c>
      <c r="AE106" s="238" t="s">
        <v>895</v>
      </c>
      <c r="AF106" s="238" t="s">
        <v>896</v>
      </c>
      <c r="AG106" s="249">
        <f t="shared" si="3"/>
        <v>1</v>
      </c>
    </row>
    <row r="107" spans="1:33" s="17" customFormat="1" ht="90" customHeight="1" x14ac:dyDescent="0.25">
      <c r="A107" s="269"/>
      <c r="B107" s="269"/>
      <c r="C107" s="269"/>
      <c r="D107" s="268"/>
      <c r="E107" s="269"/>
      <c r="F107" s="269"/>
      <c r="G107" s="274"/>
      <c r="H107" s="286"/>
      <c r="I107" s="286"/>
      <c r="J107" s="274"/>
      <c r="K107" s="274"/>
      <c r="L107" s="11" t="s">
        <v>244</v>
      </c>
      <c r="M107" s="11" t="s">
        <v>353</v>
      </c>
      <c r="N107" s="11" t="s">
        <v>609</v>
      </c>
      <c r="O107" s="150">
        <f t="shared" si="2"/>
        <v>99</v>
      </c>
      <c r="P107" s="63" t="s">
        <v>422</v>
      </c>
      <c r="Q107" s="150" t="s">
        <v>418</v>
      </c>
      <c r="R107" s="11" t="s">
        <v>419</v>
      </c>
      <c r="S107" s="39">
        <v>1</v>
      </c>
      <c r="T107" s="11" t="s">
        <v>722</v>
      </c>
      <c r="U107" s="41" t="s">
        <v>721</v>
      </c>
      <c r="V107" s="11" t="s">
        <v>404</v>
      </c>
      <c r="W107" s="13" t="s">
        <v>459</v>
      </c>
      <c r="X107" s="226">
        <v>0.3</v>
      </c>
      <c r="Y107" s="39">
        <v>0.3</v>
      </c>
      <c r="Z107" s="39">
        <v>0.15</v>
      </c>
      <c r="AA107" s="33">
        <v>0.25</v>
      </c>
      <c r="AB107" s="15" t="s">
        <v>423</v>
      </c>
      <c r="AC107" s="226">
        <v>0.3</v>
      </c>
      <c r="AD107" s="226">
        <v>0.3</v>
      </c>
      <c r="AE107" s="238" t="s">
        <v>897</v>
      </c>
      <c r="AF107" s="238" t="s">
        <v>898</v>
      </c>
      <c r="AG107" s="249">
        <f t="shared" si="3"/>
        <v>1</v>
      </c>
    </row>
    <row r="108" spans="1:33" s="17" customFormat="1" ht="60" customHeight="1" x14ac:dyDescent="0.25">
      <c r="A108" s="269"/>
      <c r="B108" s="269"/>
      <c r="C108" s="269"/>
      <c r="D108" s="268"/>
      <c r="E108" s="269"/>
      <c r="F108" s="269"/>
      <c r="G108" s="274"/>
      <c r="H108" s="286"/>
      <c r="I108" s="286"/>
      <c r="J108" s="274"/>
      <c r="K108" s="274"/>
      <c r="L108" s="11" t="s">
        <v>244</v>
      </c>
      <c r="M108" s="11" t="s">
        <v>353</v>
      </c>
      <c r="N108" s="11" t="s">
        <v>609</v>
      </c>
      <c r="O108" s="150">
        <f t="shared" si="2"/>
        <v>100</v>
      </c>
      <c r="P108" s="63" t="s">
        <v>723</v>
      </c>
      <c r="Q108" s="150" t="s">
        <v>424</v>
      </c>
      <c r="R108" s="11" t="s">
        <v>419</v>
      </c>
      <c r="S108" s="23" t="s">
        <v>724</v>
      </c>
      <c r="T108" s="11" t="s">
        <v>425</v>
      </c>
      <c r="U108" s="41" t="s">
        <v>725</v>
      </c>
      <c r="V108" s="12" t="s">
        <v>404</v>
      </c>
      <c r="W108" s="13" t="s">
        <v>459</v>
      </c>
      <c r="X108" s="11"/>
      <c r="Y108" s="11"/>
      <c r="Z108" s="11"/>
      <c r="AA108" s="33">
        <v>0.03</v>
      </c>
      <c r="AB108" s="15" t="s">
        <v>426</v>
      </c>
      <c r="AC108" s="150"/>
      <c r="AD108" s="87"/>
      <c r="AE108" s="258"/>
      <c r="AF108" s="258"/>
      <c r="AG108" s="255"/>
    </row>
    <row r="109" spans="1:33" s="17" customFormat="1" ht="60" customHeight="1" x14ac:dyDescent="0.25">
      <c r="A109" s="269"/>
      <c r="B109" s="269"/>
      <c r="C109" s="269"/>
      <c r="D109" s="268"/>
      <c r="E109" s="269"/>
      <c r="F109" s="269"/>
      <c r="G109" s="274"/>
      <c r="H109" s="286"/>
      <c r="I109" s="286"/>
      <c r="J109" s="274"/>
      <c r="K109" s="274"/>
      <c r="L109" s="11" t="s">
        <v>244</v>
      </c>
      <c r="M109" s="11" t="s">
        <v>353</v>
      </c>
      <c r="N109" s="11" t="s">
        <v>609</v>
      </c>
      <c r="O109" s="150">
        <f t="shared" si="2"/>
        <v>101</v>
      </c>
      <c r="P109" s="151" t="s">
        <v>726</v>
      </c>
      <c r="Q109" s="150" t="s">
        <v>418</v>
      </c>
      <c r="R109" s="11" t="s">
        <v>419</v>
      </c>
      <c r="S109" s="23">
        <v>1</v>
      </c>
      <c r="T109" s="11" t="s">
        <v>427</v>
      </c>
      <c r="U109" s="41" t="s">
        <v>428</v>
      </c>
      <c r="V109" s="12" t="s">
        <v>206</v>
      </c>
      <c r="W109" s="13" t="s">
        <v>459</v>
      </c>
      <c r="X109" s="11"/>
      <c r="Y109" s="11"/>
      <c r="Z109" s="11">
        <v>0.5</v>
      </c>
      <c r="AA109" s="34">
        <v>0.5</v>
      </c>
      <c r="AB109" s="15" t="s">
        <v>727</v>
      </c>
      <c r="AC109" s="150"/>
      <c r="AD109" s="87"/>
      <c r="AE109" s="258"/>
      <c r="AF109" s="258"/>
      <c r="AG109" s="255"/>
    </row>
    <row r="110" spans="1:33" s="17" customFormat="1" ht="45" customHeight="1" x14ac:dyDescent="0.25">
      <c r="A110" s="269"/>
      <c r="B110" s="269"/>
      <c r="C110" s="269"/>
      <c r="D110" s="268"/>
      <c r="E110" s="269"/>
      <c r="F110" s="269"/>
      <c r="G110" s="274"/>
      <c r="H110" s="286"/>
      <c r="I110" s="286"/>
      <c r="J110" s="274"/>
      <c r="K110" s="274"/>
      <c r="L110" s="11" t="s">
        <v>244</v>
      </c>
      <c r="M110" s="11" t="s">
        <v>353</v>
      </c>
      <c r="N110" s="11" t="s">
        <v>612</v>
      </c>
      <c r="O110" s="150">
        <f t="shared" si="2"/>
        <v>102</v>
      </c>
      <c r="P110" s="63" t="s">
        <v>429</v>
      </c>
      <c r="Q110" s="150" t="s">
        <v>418</v>
      </c>
      <c r="R110" s="11" t="s">
        <v>419</v>
      </c>
      <c r="S110" s="13">
        <v>1</v>
      </c>
      <c r="T110" s="11" t="s">
        <v>430</v>
      </c>
      <c r="U110" s="11" t="s">
        <v>421</v>
      </c>
      <c r="V110" s="12" t="s">
        <v>206</v>
      </c>
      <c r="W110" s="13" t="s">
        <v>459</v>
      </c>
      <c r="X110" s="216">
        <v>1</v>
      </c>
      <c r="Y110" s="13"/>
      <c r="Z110" s="13"/>
      <c r="AA110" s="26"/>
      <c r="AB110" s="15" t="s">
        <v>731</v>
      </c>
      <c r="AC110" s="216">
        <v>1</v>
      </c>
      <c r="AD110" s="216">
        <v>1</v>
      </c>
      <c r="AE110" s="238" t="s">
        <v>899</v>
      </c>
      <c r="AF110" s="238" t="s">
        <v>900</v>
      </c>
      <c r="AG110" s="249">
        <f>AD110/AC110</f>
        <v>1</v>
      </c>
    </row>
    <row r="111" spans="1:33" s="17" customFormat="1" ht="150" customHeight="1" x14ac:dyDescent="0.25">
      <c r="A111" s="269"/>
      <c r="B111" s="269"/>
      <c r="C111" s="269"/>
      <c r="D111" s="268"/>
      <c r="E111" s="269"/>
      <c r="F111" s="269"/>
      <c r="G111" s="274"/>
      <c r="H111" s="286"/>
      <c r="I111" s="286"/>
      <c r="J111" s="274"/>
      <c r="K111" s="274"/>
      <c r="L111" s="11" t="s">
        <v>244</v>
      </c>
      <c r="M111" s="11" t="s">
        <v>353</v>
      </c>
      <c r="N111" s="11" t="s">
        <v>612</v>
      </c>
      <c r="O111" s="150">
        <f t="shared" si="2"/>
        <v>103</v>
      </c>
      <c r="P111" s="63" t="s">
        <v>431</v>
      </c>
      <c r="Q111" s="150" t="s">
        <v>418</v>
      </c>
      <c r="R111" s="11" t="s">
        <v>419</v>
      </c>
      <c r="S111" s="39">
        <v>1</v>
      </c>
      <c r="T111" s="11" t="s">
        <v>432</v>
      </c>
      <c r="U111" s="41" t="s">
        <v>728</v>
      </c>
      <c r="V111" s="11" t="s">
        <v>404</v>
      </c>
      <c r="W111" s="13" t="s">
        <v>459</v>
      </c>
      <c r="X111" s="226">
        <v>0.1</v>
      </c>
      <c r="Y111" s="39">
        <v>0.3</v>
      </c>
      <c r="Z111" s="39">
        <v>0.3</v>
      </c>
      <c r="AA111" s="33">
        <v>0.3</v>
      </c>
      <c r="AB111" s="15" t="s">
        <v>433</v>
      </c>
      <c r="AC111" s="226">
        <v>0.1</v>
      </c>
      <c r="AD111" s="226">
        <v>0.1</v>
      </c>
      <c r="AE111" s="238" t="s">
        <v>901</v>
      </c>
      <c r="AF111" s="238" t="s">
        <v>902</v>
      </c>
      <c r="AG111" s="249">
        <f>AD111/AC111</f>
        <v>1</v>
      </c>
    </row>
    <row r="112" spans="1:33" s="17" customFormat="1" ht="45" customHeight="1" x14ac:dyDescent="0.25">
      <c r="A112" s="269"/>
      <c r="B112" s="269"/>
      <c r="C112" s="269"/>
      <c r="D112" s="268"/>
      <c r="E112" s="269"/>
      <c r="F112" s="269"/>
      <c r="G112" s="274"/>
      <c r="H112" s="286"/>
      <c r="I112" s="286"/>
      <c r="J112" s="274"/>
      <c r="K112" s="274"/>
      <c r="L112" s="11" t="s">
        <v>244</v>
      </c>
      <c r="M112" s="11" t="s">
        <v>353</v>
      </c>
      <c r="N112" s="11" t="s">
        <v>440</v>
      </c>
      <c r="O112" s="150">
        <f t="shared" si="2"/>
        <v>104</v>
      </c>
      <c r="P112" s="151" t="s">
        <v>434</v>
      </c>
      <c r="Q112" s="150" t="s">
        <v>418</v>
      </c>
      <c r="R112" s="13" t="s">
        <v>244</v>
      </c>
      <c r="S112" s="13">
        <v>1</v>
      </c>
      <c r="T112" s="11" t="s">
        <v>729</v>
      </c>
      <c r="U112" s="11" t="s">
        <v>435</v>
      </c>
      <c r="V112" s="12" t="s">
        <v>206</v>
      </c>
      <c r="W112" s="13" t="s">
        <v>459</v>
      </c>
      <c r="X112" s="13"/>
      <c r="Y112" s="13"/>
      <c r="Z112" s="13"/>
      <c r="AA112" s="26">
        <v>1</v>
      </c>
      <c r="AB112" s="15" t="s">
        <v>730</v>
      </c>
      <c r="AC112" s="13"/>
      <c r="AD112" s="87"/>
      <c r="AE112" s="258"/>
      <c r="AF112" s="258"/>
      <c r="AG112" s="255"/>
    </row>
    <row r="113" spans="1:33" s="17" customFormat="1" ht="45" customHeight="1" x14ac:dyDescent="0.25">
      <c r="A113" s="269"/>
      <c r="B113" s="269"/>
      <c r="C113" s="269"/>
      <c r="D113" s="268"/>
      <c r="E113" s="269"/>
      <c r="F113" s="269"/>
      <c r="G113" s="274"/>
      <c r="H113" s="286"/>
      <c r="I113" s="286"/>
      <c r="J113" s="274"/>
      <c r="K113" s="274"/>
      <c r="L113" s="11" t="s">
        <v>244</v>
      </c>
      <c r="M113" s="11" t="s">
        <v>353</v>
      </c>
      <c r="N113" s="11" t="s">
        <v>440</v>
      </c>
      <c r="O113" s="150">
        <f t="shared" si="2"/>
        <v>105</v>
      </c>
      <c r="P113" s="63" t="s">
        <v>436</v>
      </c>
      <c r="Q113" s="150" t="s">
        <v>418</v>
      </c>
      <c r="R113" s="13" t="s">
        <v>244</v>
      </c>
      <c r="S113" s="13">
        <v>1</v>
      </c>
      <c r="T113" s="11" t="s">
        <v>437</v>
      </c>
      <c r="U113" s="11" t="s">
        <v>421</v>
      </c>
      <c r="V113" s="12" t="s">
        <v>206</v>
      </c>
      <c r="W113" s="13" t="s">
        <v>459</v>
      </c>
      <c r="X113" s="216">
        <v>1</v>
      </c>
      <c r="Y113" s="13"/>
      <c r="Z113" s="13"/>
      <c r="AA113" s="26"/>
      <c r="AB113" s="15" t="s">
        <v>731</v>
      </c>
      <c r="AC113" s="216">
        <v>1</v>
      </c>
      <c r="AD113" s="219">
        <v>1</v>
      </c>
      <c r="AE113" s="238" t="s">
        <v>903</v>
      </c>
      <c r="AF113" s="238" t="s">
        <v>904</v>
      </c>
      <c r="AG113" s="249">
        <f>AD113/AC113</f>
        <v>1</v>
      </c>
    </row>
    <row r="114" spans="1:33" s="17" customFormat="1" ht="60" customHeight="1" x14ac:dyDescent="0.25">
      <c r="A114" s="269"/>
      <c r="B114" s="269"/>
      <c r="C114" s="269"/>
      <c r="D114" s="268"/>
      <c r="E114" s="269"/>
      <c r="F114" s="269"/>
      <c r="G114" s="274"/>
      <c r="H114" s="286"/>
      <c r="I114" s="286"/>
      <c r="J114" s="274"/>
      <c r="K114" s="274"/>
      <c r="L114" s="11" t="s">
        <v>244</v>
      </c>
      <c r="M114" s="11" t="s">
        <v>353</v>
      </c>
      <c r="N114" s="11" t="s">
        <v>440</v>
      </c>
      <c r="O114" s="150">
        <f t="shared" si="2"/>
        <v>106</v>
      </c>
      <c r="P114" s="63" t="s">
        <v>438</v>
      </c>
      <c r="Q114" s="150" t="s">
        <v>418</v>
      </c>
      <c r="R114" s="11" t="s">
        <v>419</v>
      </c>
      <c r="S114" s="14">
        <v>1</v>
      </c>
      <c r="T114" s="11" t="s">
        <v>439</v>
      </c>
      <c r="U114" s="41" t="s">
        <v>728</v>
      </c>
      <c r="V114" s="12" t="s">
        <v>206</v>
      </c>
      <c r="W114" s="13" t="s">
        <v>459</v>
      </c>
      <c r="X114" s="217">
        <v>0.1</v>
      </c>
      <c r="Y114" s="14">
        <v>0.25</v>
      </c>
      <c r="Z114" s="14">
        <v>0.25</v>
      </c>
      <c r="AA114" s="30">
        <v>0.4</v>
      </c>
      <c r="AB114" s="15" t="s">
        <v>732</v>
      </c>
      <c r="AC114" s="217">
        <v>0.1</v>
      </c>
      <c r="AD114" s="217">
        <v>0.1</v>
      </c>
      <c r="AE114" s="238" t="s">
        <v>905</v>
      </c>
      <c r="AF114" s="238" t="s">
        <v>906</v>
      </c>
      <c r="AG114" s="249">
        <f>AD114/AC114</f>
        <v>1</v>
      </c>
    </row>
    <row r="115" spans="1:33" s="147" customFormat="1" ht="105" x14ac:dyDescent="0.25">
      <c r="A115" s="269"/>
      <c r="B115" s="269"/>
      <c r="C115" s="269"/>
      <c r="D115" s="268"/>
      <c r="E115" s="269"/>
      <c r="F115" s="269"/>
      <c r="G115" s="274"/>
      <c r="H115" s="286"/>
      <c r="I115" s="286"/>
      <c r="J115" s="274"/>
      <c r="K115" s="274"/>
      <c r="L115" s="150" t="s">
        <v>244</v>
      </c>
      <c r="M115" s="150" t="s">
        <v>353</v>
      </c>
      <c r="N115" s="150" t="s">
        <v>261</v>
      </c>
      <c r="O115" s="150">
        <f t="shared" si="2"/>
        <v>107</v>
      </c>
      <c r="P115" s="151" t="s">
        <v>753</v>
      </c>
      <c r="Q115" s="150" t="s">
        <v>751</v>
      </c>
      <c r="R115" s="150" t="s">
        <v>244</v>
      </c>
      <c r="S115" s="13">
        <v>1</v>
      </c>
      <c r="T115" s="150" t="s">
        <v>752</v>
      </c>
      <c r="U115" s="41" t="s">
        <v>755</v>
      </c>
      <c r="V115" s="12" t="s">
        <v>206</v>
      </c>
      <c r="W115" s="13" t="s">
        <v>459</v>
      </c>
      <c r="X115" s="216">
        <v>1</v>
      </c>
      <c r="Y115" s="14"/>
      <c r="Z115" s="14"/>
      <c r="AA115" s="14"/>
      <c r="AB115" s="15" t="s">
        <v>754</v>
      </c>
      <c r="AC115" s="216">
        <v>1</v>
      </c>
      <c r="AD115" s="219">
        <v>0.5</v>
      </c>
      <c r="AE115" s="238" t="s">
        <v>907</v>
      </c>
      <c r="AF115" s="238" t="s">
        <v>908</v>
      </c>
      <c r="AG115" s="249">
        <f>AD115/AC115</f>
        <v>0.5</v>
      </c>
    </row>
    <row r="116" spans="1:33" s="17" customFormat="1" ht="195" customHeight="1" x14ac:dyDescent="0.25">
      <c r="A116" s="269"/>
      <c r="B116" s="269"/>
      <c r="C116" s="269"/>
      <c r="D116" s="268"/>
      <c r="E116" s="269"/>
      <c r="F116" s="269"/>
      <c r="G116" s="274"/>
      <c r="H116" s="286"/>
      <c r="I116" s="286"/>
      <c r="J116" s="274"/>
      <c r="K116" s="274"/>
      <c r="L116" s="11" t="s">
        <v>244</v>
      </c>
      <c r="M116" s="11" t="s">
        <v>322</v>
      </c>
      <c r="N116" s="11" t="s">
        <v>613</v>
      </c>
      <c r="O116" s="150">
        <f t="shared" si="2"/>
        <v>108</v>
      </c>
      <c r="P116" s="151" t="s">
        <v>323</v>
      </c>
      <c r="Q116" s="142" t="s">
        <v>324</v>
      </c>
      <c r="R116" s="11" t="s">
        <v>686</v>
      </c>
      <c r="S116" s="39">
        <v>1</v>
      </c>
      <c r="T116" s="85" t="s">
        <v>325</v>
      </c>
      <c r="U116" s="11" t="s">
        <v>326</v>
      </c>
      <c r="V116" s="150" t="s">
        <v>213</v>
      </c>
      <c r="W116" s="13" t="s">
        <v>459</v>
      </c>
      <c r="X116" s="217">
        <v>0.13</v>
      </c>
      <c r="Y116" s="14">
        <v>0.3</v>
      </c>
      <c r="Z116" s="14">
        <v>0.23</v>
      </c>
      <c r="AA116" s="14">
        <v>0.33</v>
      </c>
      <c r="AB116" s="15" t="s">
        <v>327</v>
      </c>
      <c r="AC116" s="217">
        <v>0.13</v>
      </c>
      <c r="AD116" s="242">
        <v>0.13</v>
      </c>
      <c r="AE116" s="238" t="s">
        <v>909</v>
      </c>
      <c r="AF116" s="238" t="s">
        <v>910</v>
      </c>
      <c r="AG116" s="249">
        <f>AD116/AC116</f>
        <v>1</v>
      </c>
    </row>
    <row r="117" spans="1:33" s="17" customFormat="1" ht="120" customHeight="1" x14ac:dyDescent="0.25">
      <c r="A117" s="269"/>
      <c r="B117" s="269"/>
      <c r="C117" s="269"/>
      <c r="D117" s="268"/>
      <c r="E117" s="269"/>
      <c r="F117" s="269"/>
      <c r="G117" s="274"/>
      <c r="H117" s="286"/>
      <c r="I117" s="286"/>
      <c r="J117" s="274"/>
      <c r="K117" s="274"/>
      <c r="L117" s="11" t="s">
        <v>244</v>
      </c>
      <c r="M117" s="11" t="s">
        <v>322</v>
      </c>
      <c r="N117" s="11" t="s">
        <v>613</v>
      </c>
      <c r="O117" s="150">
        <f t="shared" si="2"/>
        <v>109</v>
      </c>
      <c r="P117" s="151" t="s">
        <v>744</v>
      </c>
      <c r="Q117" s="142" t="s">
        <v>743</v>
      </c>
      <c r="R117" s="11" t="s">
        <v>686</v>
      </c>
      <c r="S117" s="66">
        <v>1</v>
      </c>
      <c r="T117" s="11" t="s">
        <v>745</v>
      </c>
      <c r="U117" s="11" t="s">
        <v>746</v>
      </c>
      <c r="V117" s="12" t="s">
        <v>206</v>
      </c>
      <c r="W117" s="13" t="s">
        <v>459</v>
      </c>
      <c r="X117" s="14"/>
      <c r="Y117" s="13"/>
      <c r="Z117" s="13">
        <v>1</v>
      </c>
      <c r="AA117" s="66"/>
      <c r="AB117" s="15" t="s">
        <v>747</v>
      </c>
      <c r="AC117" s="14"/>
      <c r="AD117" s="87"/>
      <c r="AE117" s="258"/>
      <c r="AF117" s="258"/>
      <c r="AG117" s="255"/>
    </row>
    <row r="118" spans="1:33" s="17" customFormat="1" ht="45" customHeight="1" x14ac:dyDescent="0.25">
      <c r="A118" s="269"/>
      <c r="B118" s="269"/>
      <c r="C118" s="269"/>
      <c r="D118" s="210" t="s">
        <v>105</v>
      </c>
      <c r="E118" s="116" t="s">
        <v>104</v>
      </c>
      <c r="F118" s="117" t="s">
        <v>172</v>
      </c>
      <c r="G118" s="118">
        <v>2</v>
      </c>
      <c r="H118" s="119">
        <v>1</v>
      </c>
      <c r="I118" s="119"/>
      <c r="J118" s="119">
        <v>1</v>
      </c>
      <c r="K118" s="118"/>
      <c r="L118" s="37"/>
      <c r="M118" s="37"/>
      <c r="N118" s="37"/>
      <c r="O118" s="150"/>
      <c r="P118" s="63" t="s">
        <v>527</v>
      </c>
      <c r="Q118" s="19"/>
      <c r="R118" s="19"/>
      <c r="S118" s="19"/>
      <c r="T118" s="19"/>
      <c r="U118" s="19"/>
      <c r="V118" s="19"/>
      <c r="W118" s="19"/>
      <c r="X118" s="18"/>
      <c r="Y118" s="18"/>
      <c r="Z118" s="18"/>
      <c r="AA118" s="18"/>
      <c r="AB118" s="15"/>
      <c r="AC118" s="18"/>
      <c r="AD118" s="87"/>
      <c r="AE118" s="258"/>
      <c r="AF118" s="258"/>
      <c r="AG118" s="255"/>
    </row>
    <row r="119" spans="1:33" s="17" customFormat="1" ht="90" customHeight="1" x14ac:dyDescent="0.25">
      <c r="A119" s="269"/>
      <c r="B119" s="269"/>
      <c r="C119" s="269"/>
      <c r="D119" s="209" t="s">
        <v>106</v>
      </c>
      <c r="E119" s="101" t="s">
        <v>104</v>
      </c>
      <c r="F119" s="75" t="s">
        <v>173</v>
      </c>
      <c r="G119" s="102">
        <v>4</v>
      </c>
      <c r="H119" s="98">
        <v>1</v>
      </c>
      <c r="I119" s="98">
        <v>1</v>
      </c>
      <c r="J119" s="102">
        <v>1</v>
      </c>
      <c r="K119" s="102">
        <v>1</v>
      </c>
      <c r="L119" s="11" t="s">
        <v>244</v>
      </c>
      <c r="M119" s="11" t="s">
        <v>353</v>
      </c>
      <c r="N119" s="11" t="s">
        <v>440</v>
      </c>
      <c r="O119" s="150">
        <f>O117+1</f>
        <v>110</v>
      </c>
      <c r="P119" s="151" t="s">
        <v>733</v>
      </c>
      <c r="Q119" s="12" t="s">
        <v>418</v>
      </c>
      <c r="R119" s="12" t="s">
        <v>244</v>
      </c>
      <c r="S119" s="14">
        <v>1</v>
      </c>
      <c r="T119" s="11" t="s">
        <v>734</v>
      </c>
      <c r="U119" s="11" t="s">
        <v>735</v>
      </c>
      <c r="V119" s="13" t="s">
        <v>404</v>
      </c>
      <c r="W119" s="13" t="s">
        <v>459</v>
      </c>
      <c r="X119" s="14"/>
      <c r="Y119" s="14"/>
      <c r="Z119" s="13">
        <v>1</v>
      </c>
      <c r="AA119" s="14"/>
      <c r="AB119" s="15" t="s">
        <v>736</v>
      </c>
      <c r="AC119" s="14"/>
      <c r="AD119" s="87"/>
      <c r="AE119" s="258"/>
      <c r="AF119" s="258"/>
      <c r="AG119" s="255"/>
    </row>
    <row r="120" spans="1:33" s="17" customFormat="1" ht="90" customHeight="1" x14ac:dyDescent="0.25">
      <c r="A120" s="269"/>
      <c r="B120" s="269"/>
      <c r="C120" s="269"/>
      <c r="D120" s="289" t="s">
        <v>107</v>
      </c>
      <c r="E120" s="277" t="s">
        <v>104</v>
      </c>
      <c r="F120" s="270" t="s">
        <v>174</v>
      </c>
      <c r="G120" s="273">
        <v>100</v>
      </c>
      <c r="H120" s="278">
        <v>100</v>
      </c>
      <c r="I120" s="278">
        <v>100</v>
      </c>
      <c r="J120" s="273">
        <v>100</v>
      </c>
      <c r="K120" s="273">
        <v>100</v>
      </c>
      <c r="L120" s="11" t="s">
        <v>244</v>
      </c>
      <c r="M120" s="11" t="s">
        <v>353</v>
      </c>
      <c r="N120" s="11" t="s">
        <v>441</v>
      </c>
      <c r="O120" s="150">
        <f t="shared" si="2"/>
        <v>111</v>
      </c>
      <c r="P120" s="63" t="s">
        <v>737</v>
      </c>
      <c r="Q120" s="12" t="s">
        <v>442</v>
      </c>
      <c r="R120" s="11" t="s">
        <v>419</v>
      </c>
      <c r="S120" s="13">
        <v>2</v>
      </c>
      <c r="T120" s="11" t="s">
        <v>443</v>
      </c>
      <c r="U120" s="11" t="s">
        <v>444</v>
      </c>
      <c r="V120" s="12" t="s">
        <v>404</v>
      </c>
      <c r="W120" s="13" t="s">
        <v>459</v>
      </c>
      <c r="X120" s="13"/>
      <c r="Y120" s="13">
        <v>1</v>
      </c>
      <c r="Z120" s="13"/>
      <c r="AA120" s="13">
        <v>1</v>
      </c>
      <c r="AB120" s="15" t="s">
        <v>443</v>
      </c>
      <c r="AC120" s="13"/>
      <c r="AD120" s="87"/>
      <c r="AE120" s="258"/>
      <c r="AF120" s="258"/>
      <c r="AG120" s="255"/>
    </row>
    <row r="121" spans="1:33" s="17" customFormat="1" ht="90" customHeight="1" x14ac:dyDescent="0.25">
      <c r="A121" s="269"/>
      <c r="B121" s="269"/>
      <c r="C121" s="269"/>
      <c r="D121" s="268"/>
      <c r="E121" s="269"/>
      <c r="F121" s="269"/>
      <c r="G121" s="274"/>
      <c r="H121" s="286"/>
      <c r="I121" s="286"/>
      <c r="J121" s="274"/>
      <c r="K121" s="274"/>
      <c r="L121" s="11" t="s">
        <v>244</v>
      </c>
      <c r="M121" s="11" t="s">
        <v>322</v>
      </c>
      <c r="N121" s="11" t="s">
        <v>441</v>
      </c>
      <c r="O121" s="150">
        <f t="shared" si="2"/>
        <v>112</v>
      </c>
      <c r="P121" s="63" t="s">
        <v>445</v>
      </c>
      <c r="Q121" s="12" t="s">
        <v>442</v>
      </c>
      <c r="R121" s="11" t="s">
        <v>419</v>
      </c>
      <c r="S121" s="13">
        <v>1</v>
      </c>
      <c r="T121" s="11" t="s">
        <v>446</v>
      </c>
      <c r="U121" s="11" t="s">
        <v>447</v>
      </c>
      <c r="V121" s="12" t="s">
        <v>206</v>
      </c>
      <c r="W121" s="13" t="s">
        <v>459</v>
      </c>
      <c r="X121" s="216">
        <v>1</v>
      </c>
      <c r="Y121" s="13"/>
      <c r="Z121" s="13"/>
      <c r="AA121" s="13"/>
      <c r="AB121" s="15" t="s">
        <v>448</v>
      </c>
      <c r="AC121" s="216">
        <v>1</v>
      </c>
      <c r="AD121" s="219">
        <v>1</v>
      </c>
      <c r="AE121" s="238" t="s">
        <v>911</v>
      </c>
      <c r="AF121" s="238" t="s">
        <v>912</v>
      </c>
      <c r="AG121" s="249">
        <f>AD121/AC121</f>
        <v>1</v>
      </c>
    </row>
    <row r="122" spans="1:33" s="17" customFormat="1" ht="409.5" customHeight="1" x14ac:dyDescent="0.25">
      <c r="A122" s="269"/>
      <c r="B122" s="269"/>
      <c r="C122" s="269"/>
      <c r="D122" s="268"/>
      <c r="E122" s="269"/>
      <c r="F122" s="269"/>
      <c r="G122" s="274"/>
      <c r="H122" s="286"/>
      <c r="I122" s="286"/>
      <c r="J122" s="274"/>
      <c r="K122" s="274"/>
      <c r="L122" s="11" t="s">
        <v>244</v>
      </c>
      <c r="M122" s="11" t="s">
        <v>322</v>
      </c>
      <c r="N122" s="11" t="s">
        <v>441</v>
      </c>
      <c r="O122" s="150">
        <f t="shared" si="2"/>
        <v>113</v>
      </c>
      <c r="P122" s="63" t="s">
        <v>449</v>
      </c>
      <c r="Q122" s="12" t="s">
        <v>442</v>
      </c>
      <c r="R122" s="11" t="s">
        <v>419</v>
      </c>
      <c r="S122" s="14">
        <v>1</v>
      </c>
      <c r="T122" s="11" t="s">
        <v>450</v>
      </c>
      <c r="U122" s="11" t="s">
        <v>738</v>
      </c>
      <c r="V122" s="13" t="s">
        <v>404</v>
      </c>
      <c r="W122" s="13" t="s">
        <v>459</v>
      </c>
      <c r="X122" s="217">
        <v>0.2</v>
      </c>
      <c r="Y122" s="14">
        <v>0.3</v>
      </c>
      <c r="Z122" s="14">
        <v>0.3</v>
      </c>
      <c r="AA122" s="14">
        <v>0.2</v>
      </c>
      <c r="AB122" s="15" t="s">
        <v>739</v>
      </c>
      <c r="AC122" s="217">
        <v>0.2</v>
      </c>
      <c r="AD122" s="242">
        <v>0.24</v>
      </c>
      <c r="AE122" s="238" t="s">
        <v>913</v>
      </c>
      <c r="AF122" s="238" t="s">
        <v>914</v>
      </c>
      <c r="AG122" s="249">
        <v>1</v>
      </c>
    </row>
    <row r="123" spans="1:33" s="17" customFormat="1" ht="60" customHeight="1" x14ac:dyDescent="0.25">
      <c r="A123" s="269"/>
      <c r="B123" s="269"/>
      <c r="C123" s="269"/>
      <c r="D123" s="210" t="s">
        <v>108</v>
      </c>
      <c r="E123" s="116" t="s">
        <v>104</v>
      </c>
      <c r="F123" s="120" t="s">
        <v>175</v>
      </c>
      <c r="G123" s="118">
        <v>4</v>
      </c>
      <c r="H123" s="119">
        <v>1</v>
      </c>
      <c r="I123" s="119">
        <v>1</v>
      </c>
      <c r="J123" s="118">
        <v>1</v>
      </c>
      <c r="K123" s="118">
        <v>1</v>
      </c>
      <c r="L123" s="11" t="s">
        <v>244</v>
      </c>
      <c r="M123" s="11" t="s">
        <v>353</v>
      </c>
      <c r="N123" s="11" t="s">
        <v>354</v>
      </c>
      <c r="O123" s="150">
        <f t="shared" si="2"/>
        <v>114</v>
      </c>
      <c r="P123" s="151" t="s">
        <v>740</v>
      </c>
      <c r="Q123" s="12" t="s">
        <v>355</v>
      </c>
      <c r="R123" s="12" t="s">
        <v>244</v>
      </c>
      <c r="S123" s="86">
        <v>15</v>
      </c>
      <c r="T123" s="12" t="s">
        <v>741</v>
      </c>
      <c r="U123" s="12" t="s">
        <v>451</v>
      </c>
      <c r="V123" s="12" t="s">
        <v>206</v>
      </c>
      <c r="W123" s="13" t="s">
        <v>459</v>
      </c>
      <c r="X123" s="216">
        <v>2</v>
      </c>
      <c r="Y123" s="13">
        <v>5</v>
      </c>
      <c r="Z123" s="13">
        <v>5</v>
      </c>
      <c r="AA123" s="13">
        <v>3</v>
      </c>
      <c r="AB123" s="15" t="s">
        <v>452</v>
      </c>
      <c r="AC123" s="216">
        <v>2</v>
      </c>
      <c r="AD123" s="216">
        <v>2</v>
      </c>
      <c r="AE123" s="238" t="s">
        <v>915</v>
      </c>
      <c r="AF123" s="238" t="s">
        <v>916</v>
      </c>
      <c r="AG123" s="249">
        <f>AD123/AC123</f>
        <v>1</v>
      </c>
    </row>
    <row r="124" spans="1:33" s="17" customFormat="1" ht="60" customHeight="1" x14ac:dyDescent="0.25">
      <c r="A124" s="269"/>
      <c r="B124" s="269"/>
      <c r="C124" s="269" t="s">
        <v>109</v>
      </c>
      <c r="D124" s="289" t="s">
        <v>110</v>
      </c>
      <c r="E124" s="277" t="s">
        <v>104</v>
      </c>
      <c r="F124" s="287" t="s">
        <v>176</v>
      </c>
      <c r="G124" s="273">
        <v>3</v>
      </c>
      <c r="H124" s="283">
        <v>0.25</v>
      </c>
      <c r="I124" s="266">
        <v>0.75</v>
      </c>
      <c r="J124" s="266">
        <v>1</v>
      </c>
      <c r="K124" s="266">
        <v>1</v>
      </c>
      <c r="L124" s="11" t="s">
        <v>208</v>
      </c>
      <c r="M124" s="11" t="s">
        <v>212</v>
      </c>
      <c r="N124" s="11" t="s">
        <v>328</v>
      </c>
      <c r="O124" s="150">
        <f t="shared" si="2"/>
        <v>115</v>
      </c>
      <c r="P124" s="151" t="s">
        <v>833</v>
      </c>
      <c r="Q124" s="150" t="s">
        <v>329</v>
      </c>
      <c r="R124" s="11" t="s">
        <v>330</v>
      </c>
      <c r="S124" s="90">
        <v>1</v>
      </c>
      <c r="T124" s="12" t="s">
        <v>834</v>
      </c>
      <c r="U124" s="71" t="s">
        <v>835</v>
      </c>
      <c r="V124" s="12" t="s">
        <v>206</v>
      </c>
      <c r="W124" s="13" t="s">
        <v>459</v>
      </c>
      <c r="X124" s="13"/>
      <c r="Y124" s="13"/>
      <c r="Z124" s="13"/>
      <c r="AA124" s="13">
        <v>1</v>
      </c>
      <c r="AB124" s="15" t="s">
        <v>836</v>
      </c>
      <c r="AC124" s="13"/>
      <c r="AD124" s="87"/>
      <c r="AE124" s="258"/>
      <c r="AF124" s="258"/>
      <c r="AG124" s="255"/>
    </row>
    <row r="125" spans="1:33" s="17" customFormat="1" ht="75" customHeight="1" x14ac:dyDescent="0.25">
      <c r="A125" s="269"/>
      <c r="B125" s="269"/>
      <c r="C125" s="269"/>
      <c r="D125" s="290"/>
      <c r="E125" s="282"/>
      <c r="F125" s="288"/>
      <c r="G125" s="275"/>
      <c r="H125" s="284"/>
      <c r="I125" s="267"/>
      <c r="J125" s="267"/>
      <c r="K125" s="267"/>
      <c r="L125" s="11" t="s">
        <v>208</v>
      </c>
      <c r="M125" s="11" t="s">
        <v>212</v>
      </c>
      <c r="N125" s="11" t="s">
        <v>328</v>
      </c>
      <c r="O125" s="150">
        <f t="shared" si="2"/>
        <v>116</v>
      </c>
      <c r="P125" s="63" t="s">
        <v>331</v>
      </c>
      <c r="Q125" s="150" t="s">
        <v>329</v>
      </c>
      <c r="R125" s="11" t="s">
        <v>330</v>
      </c>
      <c r="S125" s="14">
        <v>1</v>
      </c>
      <c r="T125" s="150" t="s">
        <v>332</v>
      </c>
      <c r="U125" s="71" t="s">
        <v>333</v>
      </c>
      <c r="V125" s="87" t="s">
        <v>213</v>
      </c>
      <c r="W125" s="13" t="s">
        <v>459</v>
      </c>
      <c r="X125" s="227">
        <v>0.16669999999999999</v>
      </c>
      <c r="Y125" s="88">
        <v>0.33329999999999999</v>
      </c>
      <c r="Z125" s="187">
        <v>0.16669999999999999</v>
      </c>
      <c r="AA125" s="88">
        <v>0.33329999999999999</v>
      </c>
      <c r="AB125" s="15" t="s">
        <v>798</v>
      </c>
      <c r="AC125" s="227">
        <v>0.16669999999999999</v>
      </c>
      <c r="AD125" s="227">
        <v>0.16669999999999999</v>
      </c>
      <c r="AE125" s="238" t="s">
        <v>917</v>
      </c>
      <c r="AF125" s="238" t="s">
        <v>918</v>
      </c>
      <c r="AG125" s="249">
        <f>AD125/AC125</f>
        <v>1</v>
      </c>
    </row>
    <row r="126" spans="1:33" s="17" customFormat="1" ht="75" x14ac:dyDescent="0.25">
      <c r="A126" s="269"/>
      <c r="B126" s="269"/>
      <c r="C126" s="269"/>
      <c r="D126" s="290"/>
      <c r="E126" s="282"/>
      <c r="F126" s="288"/>
      <c r="G126" s="275"/>
      <c r="H126" s="284"/>
      <c r="I126" s="267"/>
      <c r="J126" s="267"/>
      <c r="K126" s="267"/>
      <c r="L126" s="11" t="s">
        <v>211</v>
      </c>
      <c r="M126" s="11" t="s">
        <v>212</v>
      </c>
      <c r="N126" s="11" t="s">
        <v>328</v>
      </c>
      <c r="O126" s="150">
        <f t="shared" si="2"/>
        <v>117</v>
      </c>
      <c r="P126" s="63" t="s">
        <v>334</v>
      </c>
      <c r="Q126" s="150" t="s">
        <v>329</v>
      </c>
      <c r="R126" s="11" t="s">
        <v>330</v>
      </c>
      <c r="S126" s="14">
        <v>1</v>
      </c>
      <c r="T126" s="150" t="s">
        <v>335</v>
      </c>
      <c r="U126" s="71" t="s">
        <v>336</v>
      </c>
      <c r="V126" s="87" t="s">
        <v>213</v>
      </c>
      <c r="W126" s="13" t="s">
        <v>459</v>
      </c>
      <c r="X126" s="228">
        <v>0.21099999999999999</v>
      </c>
      <c r="Y126" s="187">
        <v>0.31580000000000003</v>
      </c>
      <c r="Z126" s="187">
        <v>0.21049999999999999</v>
      </c>
      <c r="AA126" s="188">
        <v>0.26319999999999999</v>
      </c>
      <c r="AB126" s="15" t="s">
        <v>799</v>
      </c>
      <c r="AC126" s="228">
        <v>0.21099999999999999</v>
      </c>
      <c r="AD126" s="242">
        <v>0.158</v>
      </c>
      <c r="AE126" s="238" t="s">
        <v>919</v>
      </c>
      <c r="AF126" s="238" t="s">
        <v>920</v>
      </c>
      <c r="AG126" s="249">
        <f>AD126/AC126</f>
        <v>0.74881516587677732</v>
      </c>
    </row>
    <row r="127" spans="1:33" s="17" customFormat="1" ht="90" customHeight="1" x14ac:dyDescent="0.25">
      <c r="A127" s="269"/>
      <c r="B127" s="269"/>
      <c r="C127" s="269"/>
      <c r="D127" s="290"/>
      <c r="E127" s="282"/>
      <c r="F127" s="288"/>
      <c r="G127" s="275"/>
      <c r="H127" s="284"/>
      <c r="I127" s="267"/>
      <c r="J127" s="267"/>
      <c r="K127" s="267"/>
      <c r="L127" s="11" t="s">
        <v>211</v>
      </c>
      <c r="M127" s="11" t="s">
        <v>212</v>
      </c>
      <c r="N127" s="11" t="s">
        <v>328</v>
      </c>
      <c r="O127" s="150">
        <f t="shared" si="2"/>
        <v>118</v>
      </c>
      <c r="P127" s="63" t="s">
        <v>337</v>
      </c>
      <c r="Q127" s="150" t="s">
        <v>329</v>
      </c>
      <c r="R127" s="11" t="s">
        <v>330</v>
      </c>
      <c r="S127" s="14">
        <v>1</v>
      </c>
      <c r="T127" s="150" t="s">
        <v>338</v>
      </c>
      <c r="U127" s="71" t="s">
        <v>339</v>
      </c>
      <c r="V127" s="87" t="s">
        <v>213</v>
      </c>
      <c r="W127" s="13" t="s">
        <v>459</v>
      </c>
      <c r="X127" s="228">
        <v>0.26900000000000002</v>
      </c>
      <c r="Y127" s="88">
        <v>0.23100000000000001</v>
      </c>
      <c r="Z127" s="88">
        <v>0.154</v>
      </c>
      <c r="AA127" s="89">
        <v>0.34599999999999997</v>
      </c>
      <c r="AB127" s="15" t="s">
        <v>800</v>
      </c>
      <c r="AC127" s="228">
        <v>0.26900000000000002</v>
      </c>
      <c r="AD127" s="243">
        <v>0.26900000000000002</v>
      </c>
      <c r="AE127" s="238" t="s">
        <v>921</v>
      </c>
      <c r="AF127" s="238" t="s">
        <v>922</v>
      </c>
      <c r="AG127" s="249">
        <f>AD127/AC127</f>
        <v>1</v>
      </c>
    </row>
    <row r="128" spans="1:33" s="17" customFormat="1" ht="60" customHeight="1" x14ac:dyDescent="0.25">
      <c r="A128" s="269"/>
      <c r="B128" s="269"/>
      <c r="C128" s="269"/>
      <c r="D128" s="290"/>
      <c r="E128" s="282"/>
      <c r="F128" s="288"/>
      <c r="G128" s="275"/>
      <c r="H128" s="284"/>
      <c r="I128" s="267"/>
      <c r="J128" s="267"/>
      <c r="K128" s="267"/>
      <c r="L128" s="11" t="s">
        <v>211</v>
      </c>
      <c r="M128" s="11" t="s">
        <v>212</v>
      </c>
      <c r="N128" s="11" t="s">
        <v>328</v>
      </c>
      <c r="O128" s="150">
        <f t="shared" si="2"/>
        <v>119</v>
      </c>
      <c r="P128" s="63" t="s">
        <v>340</v>
      </c>
      <c r="Q128" s="150" t="s">
        <v>329</v>
      </c>
      <c r="R128" s="11" t="s">
        <v>330</v>
      </c>
      <c r="S128" s="14">
        <v>1</v>
      </c>
      <c r="T128" s="150" t="s">
        <v>341</v>
      </c>
      <c r="U128" s="71" t="s">
        <v>342</v>
      </c>
      <c r="V128" s="87" t="s">
        <v>213</v>
      </c>
      <c r="W128" s="13" t="s">
        <v>459</v>
      </c>
      <c r="X128" s="14"/>
      <c r="Y128" s="88">
        <v>9.0999999999999998E-2</v>
      </c>
      <c r="Z128" s="14">
        <v>0</v>
      </c>
      <c r="AA128" s="89">
        <v>0.90900000000000003</v>
      </c>
      <c r="AB128" s="15" t="s">
        <v>748</v>
      </c>
      <c r="AC128" s="14"/>
      <c r="AD128" s="87"/>
      <c r="AE128" s="258"/>
      <c r="AF128" s="258"/>
      <c r="AG128" s="255"/>
    </row>
    <row r="129" spans="1:33" s="17" customFormat="1" ht="105" customHeight="1" x14ac:dyDescent="0.25">
      <c r="A129" s="269"/>
      <c r="B129" s="269"/>
      <c r="C129" s="269"/>
      <c r="D129" s="211" t="s">
        <v>111</v>
      </c>
      <c r="E129" s="103" t="s">
        <v>104</v>
      </c>
      <c r="F129" s="110" t="s">
        <v>187</v>
      </c>
      <c r="G129" s="102">
        <v>100</v>
      </c>
      <c r="H129" s="114">
        <v>0.25</v>
      </c>
      <c r="I129" s="114">
        <v>0.25</v>
      </c>
      <c r="J129" s="114">
        <v>0.25</v>
      </c>
      <c r="K129" s="114">
        <v>0.25</v>
      </c>
      <c r="L129" s="11" t="s">
        <v>208</v>
      </c>
      <c r="M129" s="11" t="s">
        <v>212</v>
      </c>
      <c r="N129" s="11" t="s">
        <v>328</v>
      </c>
      <c r="O129" s="150">
        <f t="shared" si="2"/>
        <v>120</v>
      </c>
      <c r="P129" s="63" t="s">
        <v>343</v>
      </c>
      <c r="Q129" s="150" t="s">
        <v>329</v>
      </c>
      <c r="R129" s="11" t="s">
        <v>330</v>
      </c>
      <c r="S129" s="14">
        <v>1</v>
      </c>
      <c r="T129" s="150" t="s">
        <v>344</v>
      </c>
      <c r="U129" s="71" t="s">
        <v>345</v>
      </c>
      <c r="V129" s="87" t="s">
        <v>213</v>
      </c>
      <c r="W129" s="13" t="s">
        <v>459</v>
      </c>
      <c r="X129" s="227">
        <v>0.23080000000000001</v>
      </c>
      <c r="Y129" s="88">
        <v>0.25600000000000001</v>
      </c>
      <c r="Z129" s="88">
        <v>0.20499999999999999</v>
      </c>
      <c r="AA129" s="187">
        <v>0.30769999999999997</v>
      </c>
      <c r="AB129" s="15" t="s">
        <v>801</v>
      </c>
      <c r="AC129" s="227">
        <v>0.23080000000000001</v>
      </c>
      <c r="AD129" s="246">
        <v>0.23080000000000001</v>
      </c>
      <c r="AE129" s="238" t="s">
        <v>923</v>
      </c>
      <c r="AF129" s="238" t="s">
        <v>924</v>
      </c>
      <c r="AG129" s="249">
        <f>AD129/AC129</f>
        <v>1</v>
      </c>
    </row>
    <row r="130" spans="1:33" s="17" customFormat="1" ht="75" x14ac:dyDescent="0.25">
      <c r="A130" s="269"/>
      <c r="B130" s="269"/>
      <c r="C130" s="269" t="s">
        <v>112</v>
      </c>
      <c r="D130" s="285" t="s">
        <v>113</v>
      </c>
      <c r="E130" s="269" t="s">
        <v>114</v>
      </c>
      <c r="F130" s="110" t="s">
        <v>177</v>
      </c>
      <c r="G130" s="105">
        <v>100</v>
      </c>
      <c r="H130" s="97">
        <v>5</v>
      </c>
      <c r="I130" s="97">
        <v>35</v>
      </c>
      <c r="J130" s="97">
        <v>35</v>
      </c>
      <c r="K130" s="97">
        <v>25</v>
      </c>
      <c r="L130" s="164" t="s">
        <v>232</v>
      </c>
      <c r="M130" s="164" t="s">
        <v>691</v>
      </c>
      <c r="N130" s="164" t="s">
        <v>781</v>
      </c>
      <c r="O130" s="150">
        <f t="shared" si="2"/>
        <v>121</v>
      </c>
      <c r="P130" s="15" t="s">
        <v>782</v>
      </c>
      <c r="Q130" s="202" t="s">
        <v>783</v>
      </c>
      <c r="R130" s="170" t="s">
        <v>691</v>
      </c>
      <c r="S130" s="169">
        <v>1</v>
      </c>
      <c r="T130" s="173" t="s">
        <v>784</v>
      </c>
      <c r="U130" s="173" t="s">
        <v>785</v>
      </c>
      <c r="V130" s="12" t="s">
        <v>206</v>
      </c>
      <c r="W130" s="13" t="s">
        <v>459</v>
      </c>
      <c r="X130" s="229">
        <v>0.4</v>
      </c>
      <c r="Y130" s="180">
        <v>0.5</v>
      </c>
      <c r="Z130" s="180">
        <v>0.1</v>
      </c>
      <c r="AA130" s="183"/>
      <c r="AB130" s="15" t="s">
        <v>786</v>
      </c>
      <c r="AC130" s="229">
        <v>0.4</v>
      </c>
      <c r="AD130" s="233">
        <v>0</v>
      </c>
      <c r="AE130" s="259" t="s">
        <v>872</v>
      </c>
      <c r="AF130" s="260" t="s">
        <v>873</v>
      </c>
      <c r="AG130" s="249">
        <f>AD130/AC130</f>
        <v>0</v>
      </c>
    </row>
    <row r="131" spans="1:33" s="147" customFormat="1" ht="75" x14ac:dyDescent="0.25">
      <c r="A131" s="269"/>
      <c r="B131" s="269"/>
      <c r="C131" s="269"/>
      <c r="D131" s="285"/>
      <c r="E131" s="269"/>
      <c r="F131" s="158"/>
      <c r="G131" s="157"/>
      <c r="H131" s="159"/>
      <c r="I131" s="159"/>
      <c r="J131" s="159"/>
      <c r="K131" s="159"/>
      <c r="L131" s="164" t="s">
        <v>232</v>
      </c>
      <c r="M131" s="164" t="s">
        <v>691</v>
      </c>
      <c r="N131" s="164" t="s">
        <v>781</v>
      </c>
      <c r="O131" s="150">
        <f t="shared" si="2"/>
        <v>122</v>
      </c>
      <c r="P131" s="15" t="s">
        <v>787</v>
      </c>
      <c r="Q131" s="150" t="s">
        <v>783</v>
      </c>
      <c r="R131" s="166" t="s">
        <v>691</v>
      </c>
      <c r="S131" s="166">
        <v>4</v>
      </c>
      <c r="T131" s="174" t="s">
        <v>788</v>
      </c>
      <c r="U131" s="174" t="s">
        <v>789</v>
      </c>
      <c r="V131" s="12" t="s">
        <v>206</v>
      </c>
      <c r="W131" s="13" t="s">
        <v>459</v>
      </c>
      <c r="X131" s="230">
        <v>0.1</v>
      </c>
      <c r="Y131" s="181">
        <v>0.2</v>
      </c>
      <c r="Z131" s="181">
        <v>0.4</v>
      </c>
      <c r="AA131" s="184">
        <v>0.3</v>
      </c>
      <c r="AB131" s="15" t="s">
        <v>788</v>
      </c>
      <c r="AC131" s="230">
        <v>0.1</v>
      </c>
      <c r="AD131" s="226">
        <v>0</v>
      </c>
      <c r="AE131" s="259" t="s">
        <v>872</v>
      </c>
      <c r="AF131" s="261" t="s">
        <v>873</v>
      </c>
      <c r="AG131" s="249">
        <f>AD131/AC131</f>
        <v>0</v>
      </c>
    </row>
    <row r="132" spans="1:33" s="147" customFormat="1" ht="120" x14ac:dyDescent="0.25">
      <c r="A132" s="269"/>
      <c r="B132" s="269"/>
      <c r="C132" s="269"/>
      <c r="D132" s="285"/>
      <c r="E132" s="269"/>
      <c r="F132" s="158"/>
      <c r="G132" s="157"/>
      <c r="H132" s="159"/>
      <c r="I132" s="159"/>
      <c r="J132" s="159"/>
      <c r="K132" s="159"/>
      <c r="L132" s="164" t="s">
        <v>232</v>
      </c>
      <c r="M132" s="164" t="s">
        <v>691</v>
      </c>
      <c r="N132" s="164" t="s">
        <v>781</v>
      </c>
      <c r="O132" s="150">
        <f t="shared" si="2"/>
        <v>123</v>
      </c>
      <c r="P132" s="15" t="s">
        <v>790</v>
      </c>
      <c r="Q132" s="150" t="s">
        <v>783</v>
      </c>
      <c r="R132" s="166" t="s">
        <v>691</v>
      </c>
      <c r="S132" s="167">
        <v>1</v>
      </c>
      <c r="T132" s="171" t="s">
        <v>791</v>
      </c>
      <c r="U132" s="171" t="s">
        <v>792</v>
      </c>
      <c r="V132" s="175" t="s">
        <v>213</v>
      </c>
      <c r="W132" s="13" t="s">
        <v>459</v>
      </c>
      <c r="X132" s="226">
        <v>0.4</v>
      </c>
      <c r="Y132" s="178">
        <v>0.6</v>
      </c>
      <c r="Z132" s="178"/>
      <c r="AA132" s="179">
        <v>0.45</v>
      </c>
      <c r="AB132" s="15" t="s">
        <v>793</v>
      </c>
      <c r="AC132" s="226">
        <v>0.4</v>
      </c>
      <c r="AD132" s="226">
        <v>0.38</v>
      </c>
      <c r="AE132" s="256" t="s">
        <v>874</v>
      </c>
      <c r="AF132" s="256" t="s">
        <v>875</v>
      </c>
      <c r="AG132" s="249">
        <f>AD132/AC132</f>
        <v>0.95</v>
      </c>
    </row>
    <row r="133" spans="1:33" s="17" customFormat="1" ht="90" customHeight="1" x14ac:dyDescent="0.25">
      <c r="A133" s="269"/>
      <c r="B133" s="269"/>
      <c r="C133" s="269"/>
      <c r="D133" s="199" t="s">
        <v>115</v>
      </c>
      <c r="E133" s="160" t="s">
        <v>114</v>
      </c>
      <c r="F133" s="162" t="s">
        <v>178</v>
      </c>
      <c r="G133" s="160">
        <v>100</v>
      </c>
      <c r="H133" s="161">
        <v>0</v>
      </c>
      <c r="I133" s="161">
        <v>30</v>
      </c>
      <c r="J133" s="161">
        <v>35</v>
      </c>
      <c r="K133" s="161">
        <v>35</v>
      </c>
      <c r="L133" s="165" t="s">
        <v>232</v>
      </c>
      <c r="M133" s="165" t="s">
        <v>691</v>
      </c>
      <c r="N133" s="165" t="s">
        <v>781</v>
      </c>
      <c r="O133" s="150">
        <f t="shared" si="2"/>
        <v>124</v>
      </c>
      <c r="P133" s="186" t="s">
        <v>794</v>
      </c>
      <c r="Q133" s="71" t="s">
        <v>783</v>
      </c>
      <c r="R133" s="168" t="s">
        <v>691</v>
      </c>
      <c r="S133" s="168">
        <v>1</v>
      </c>
      <c r="T133" s="172" t="s">
        <v>795</v>
      </c>
      <c r="U133" s="172" t="s">
        <v>796</v>
      </c>
      <c r="V133" s="12" t="s">
        <v>206</v>
      </c>
      <c r="W133" s="13" t="s">
        <v>459</v>
      </c>
      <c r="X133" s="182"/>
      <c r="Y133" s="182"/>
      <c r="Z133" s="177"/>
      <c r="AA133" s="185">
        <v>1</v>
      </c>
      <c r="AB133" s="15" t="s">
        <v>797</v>
      </c>
      <c r="AC133" s="182"/>
      <c r="AD133" s="177"/>
      <c r="AE133" s="257"/>
      <c r="AF133" s="257"/>
      <c r="AG133" s="255"/>
    </row>
    <row r="134" spans="1:33" s="17" customFormat="1" ht="60" customHeight="1" x14ac:dyDescent="0.25">
      <c r="A134" s="269"/>
      <c r="B134" s="269"/>
      <c r="C134" s="269" t="s">
        <v>116</v>
      </c>
      <c r="D134" s="268" t="s">
        <v>117</v>
      </c>
      <c r="E134" s="270" t="s">
        <v>104</v>
      </c>
      <c r="F134" s="287" t="s">
        <v>188</v>
      </c>
      <c r="G134" s="273">
        <v>100</v>
      </c>
      <c r="H134" s="278">
        <v>10</v>
      </c>
      <c r="I134" s="278">
        <v>30</v>
      </c>
      <c r="J134" s="278">
        <v>30</v>
      </c>
      <c r="K134" s="278">
        <v>30</v>
      </c>
      <c r="L134" s="11" t="s">
        <v>208</v>
      </c>
      <c r="M134" s="11" t="s">
        <v>605</v>
      </c>
      <c r="N134" s="11" t="s">
        <v>628</v>
      </c>
      <c r="O134" s="150">
        <f t="shared" si="2"/>
        <v>125</v>
      </c>
      <c r="P134" s="15" t="s">
        <v>761</v>
      </c>
      <c r="Q134" s="150" t="s">
        <v>104</v>
      </c>
      <c r="R134" s="11" t="s">
        <v>629</v>
      </c>
      <c r="S134" s="23">
        <v>3</v>
      </c>
      <c r="T134" s="11" t="s">
        <v>762</v>
      </c>
      <c r="U134" s="129" t="s">
        <v>630</v>
      </c>
      <c r="V134" s="12" t="s">
        <v>206</v>
      </c>
      <c r="W134" s="13" t="s">
        <v>459</v>
      </c>
      <c r="X134" s="23"/>
      <c r="Y134" s="23">
        <v>3</v>
      </c>
      <c r="Z134" s="14"/>
      <c r="AA134" s="30"/>
      <c r="AB134" s="15" t="s">
        <v>763</v>
      </c>
      <c r="AC134" s="23"/>
      <c r="AD134" s="87"/>
      <c r="AE134" s="258"/>
      <c r="AF134" s="258"/>
      <c r="AG134" s="255"/>
    </row>
    <row r="135" spans="1:33" s="17" customFormat="1" ht="60" customHeight="1" x14ac:dyDescent="0.25">
      <c r="A135" s="269"/>
      <c r="B135" s="269"/>
      <c r="C135" s="269"/>
      <c r="D135" s="268"/>
      <c r="E135" s="271"/>
      <c r="F135" s="288"/>
      <c r="G135" s="275"/>
      <c r="H135" s="279"/>
      <c r="I135" s="279"/>
      <c r="J135" s="279"/>
      <c r="K135" s="279"/>
      <c r="L135" s="11" t="s">
        <v>208</v>
      </c>
      <c r="M135" s="11" t="s">
        <v>606</v>
      </c>
      <c r="N135" s="11" t="s">
        <v>660</v>
      </c>
      <c r="O135" s="150">
        <f t="shared" si="2"/>
        <v>126</v>
      </c>
      <c r="P135" s="15" t="s">
        <v>631</v>
      </c>
      <c r="Q135" s="150" t="s">
        <v>104</v>
      </c>
      <c r="R135" s="11" t="s">
        <v>629</v>
      </c>
      <c r="S135" s="23">
        <v>2</v>
      </c>
      <c r="T135" s="39" t="s">
        <v>632</v>
      </c>
      <c r="U135" s="11" t="s">
        <v>633</v>
      </c>
      <c r="V135" s="12" t="s">
        <v>206</v>
      </c>
      <c r="W135" s="13" t="s">
        <v>459</v>
      </c>
      <c r="X135" s="23"/>
      <c r="Y135" s="23">
        <v>1</v>
      </c>
      <c r="Z135" s="23"/>
      <c r="AA135" s="139">
        <v>1</v>
      </c>
      <c r="AB135" s="15" t="s">
        <v>634</v>
      </c>
      <c r="AC135" s="23"/>
      <c r="AD135" s="87"/>
      <c r="AE135" s="258"/>
      <c r="AF135" s="258"/>
      <c r="AG135" s="255"/>
    </row>
    <row r="136" spans="1:33" s="17" customFormat="1" ht="75" customHeight="1" x14ac:dyDescent="0.25">
      <c r="A136" s="269"/>
      <c r="B136" s="269"/>
      <c r="C136" s="269"/>
      <c r="D136" s="268"/>
      <c r="E136" s="271"/>
      <c r="F136" s="288"/>
      <c r="G136" s="275"/>
      <c r="H136" s="279"/>
      <c r="I136" s="279"/>
      <c r="J136" s="279"/>
      <c r="K136" s="279"/>
      <c r="L136" s="11" t="s">
        <v>208</v>
      </c>
      <c r="M136" s="11" t="s">
        <v>605</v>
      </c>
      <c r="N136" s="11" t="s">
        <v>628</v>
      </c>
      <c r="O136" s="150">
        <f t="shared" si="2"/>
        <v>127</v>
      </c>
      <c r="P136" s="15" t="s">
        <v>635</v>
      </c>
      <c r="Q136" s="150" t="s">
        <v>104</v>
      </c>
      <c r="R136" s="11" t="s">
        <v>629</v>
      </c>
      <c r="S136" s="23">
        <v>4</v>
      </c>
      <c r="T136" s="39" t="s">
        <v>636</v>
      </c>
      <c r="U136" s="11" t="s">
        <v>637</v>
      </c>
      <c r="V136" s="12" t="s">
        <v>206</v>
      </c>
      <c r="W136" s="13" t="s">
        <v>459</v>
      </c>
      <c r="X136" s="231">
        <v>1</v>
      </c>
      <c r="Y136" s="23">
        <v>1</v>
      </c>
      <c r="Z136" s="23">
        <v>1</v>
      </c>
      <c r="AA136" s="139">
        <v>1</v>
      </c>
      <c r="AB136" s="15" t="s">
        <v>638</v>
      </c>
      <c r="AC136" s="231">
        <v>1</v>
      </c>
      <c r="AD136" s="231">
        <v>1</v>
      </c>
      <c r="AE136" s="238" t="s">
        <v>925</v>
      </c>
      <c r="AF136" s="238" t="s">
        <v>926</v>
      </c>
      <c r="AG136" s="249">
        <f>AD136/AC136</f>
        <v>1</v>
      </c>
    </row>
    <row r="137" spans="1:33" s="17" customFormat="1" ht="90" customHeight="1" x14ac:dyDescent="0.25">
      <c r="A137" s="269"/>
      <c r="B137" s="269"/>
      <c r="C137" s="269"/>
      <c r="D137" s="268"/>
      <c r="E137" s="271"/>
      <c r="F137" s="288"/>
      <c r="G137" s="275"/>
      <c r="H137" s="279"/>
      <c r="I137" s="279"/>
      <c r="J137" s="279"/>
      <c r="K137" s="279"/>
      <c r="L137" s="11" t="s">
        <v>208</v>
      </c>
      <c r="M137" s="11" t="s">
        <v>606</v>
      </c>
      <c r="N137" s="11" t="s">
        <v>661</v>
      </c>
      <c r="O137" s="150">
        <f t="shared" ref="O137:O148" si="4">O136+1</f>
        <v>128</v>
      </c>
      <c r="P137" s="15" t="s">
        <v>639</v>
      </c>
      <c r="Q137" s="150" t="s">
        <v>104</v>
      </c>
      <c r="R137" s="11" t="s">
        <v>629</v>
      </c>
      <c r="S137" s="23">
        <v>3</v>
      </c>
      <c r="T137" s="39" t="s">
        <v>640</v>
      </c>
      <c r="U137" s="11" t="s">
        <v>641</v>
      </c>
      <c r="V137" s="12" t="s">
        <v>206</v>
      </c>
      <c r="W137" s="13" t="s">
        <v>459</v>
      </c>
      <c r="X137" s="23"/>
      <c r="Y137" s="23">
        <v>1</v>
      </c>
      <c r="Z137" s="23">
        <v>1</v>
      </c>
      <c r="AA137" s="139">
        <v>1</v>
      </c>
      <c r="AB137" s="39" t="s">
        <v>640</v>
      </c>
      <c r="AC137" s="23"/>
      <c r="AD137" s="87"/>
      <c r="AE137" s="258"/>
      <c r="AF137" s="258"/>
      <c r="AG137" s="255"/>
    </row>
    <row r="138" spans="1:33" s="17" customFormat="1" ht="60" x14ac:dyDescent="0.25">
      <c r="A138" s="269"/>
      <c r="B138" s="269"/>
      <c r="C138" s="269"/>
      <c r="D138" s="268"/>
      <c r="E138" s="271"/>
      <c r="F138" s="288"/>
      <c r="G138" s="275"/>
      <c r="H138" s="279"/>
      <c r="I138" s="279"/>
      <c r="J138" s="279"/>
      <c r="K138" s="279"/>
      <c r="L138" s="11" t="s">
        <v>208</v>
      </c>
      <c r="M138" s="11" t="s">
        <v>606</v>
      </c>
      <c r="N138" s="11" t="s">
        <v>628</v>
      </c>
      <c r="O138" s="150">
        <f t="shared" si="4"/>
        <v>129</v>
      </c>
      <c r="P138" s="64" t="s">
        <v>642</v>
      </c>
      <c r="Q138" s="150" t="s">
        <v>104</v>
      </c>
      <c r="R138" s="11" t="s">
        <v>629</v>
      </c>
      <c r="S138" s="23">
        <v>4</v>
      </c>
      <c r="T138" s="64" t="s">
        <v>643</v>
      </c>
      <c r="U138" s="11" t="s">
        <v>644</v>
      </c>
      <c r="V138" s="12" t="s">
        <v>206</v>
      </c>
      <c r="W138" s="13" t="s">
        <v>459</v>
      </c>
      <c r="X138" s="231">
        <v>1</v>
      </c>
      <c r="Y138" s="23">
        <v>1</v>
      </c>
      <c r="Z138" s="23">
        <v>1</v>
      </c>
      <c r="AA138" s="139">
        <v>1</v>
      </c>
      <c r="AB138" s="15" t="s">
        <v>645</v>
      </c>
      <c r="AC138" s="231">
        <v>1</v>
      </c>
      <c r="AD138" s="219">
        <v>0</v>
      </c>
      <c r="AE138" s="238" t="s">
        <v>927</v>
      </c>
      <c r="AF138" s="238"/>
      <c r="AG138" s="249">
        <f>AD138/AC138</f>
        <v>0</v>
      </c>
    </row>
    <row r="139" spans="1:33" s="17" customFormat="1" ht="60" customHeight="1" x14ac:dyDescent="0.25">
      <c r="A139" s="269"/>
      <c r="B139" s="269"/>
      <c r="C139" s="269"/>
      <c r="D139" s="268"/>
      <c r="E139" s="297"/>
      <c r="F139" s="293"/>
      <c r="G139" s="298"/>
      <c r="H139" s="280"/>
      <c r="I139" s="280"/>
      <c r="J139" s="280"/>
      <c r="K139" s="280"/>
      <c r="L139" s="11" t="s">
        <v>208</v>
      </c>
      <c r="M139" s="11" t="s">
        <v>606</v>
      </c>
      <c r="N139" s="11" t="s">
        <v>660</v>
      </c>
      <c r="O139" s="150">
        <f t="shared" si="4"/>
        <v>130</v>
      </c>
      <c r="P139" s="64" t="s">
        <v>646</v>
      </c>
      <c r="Q139" s="150" t="s">
        <v>104</v>
      </c>
      <c r="R139" s="11" t="s">
        <v>629</v>
      </c>
      <c r="S139" s="23">
        <v>1</v>
      </c>
      <c r="T139" s="39" t="s">
        <v>647</v>
      </c>
      <c r="U139" s="11" t="s">
        <v>648</v>
      </c>
      <c r="V139" s="12" t="s">
        <v>206</v>
      </c>
      <c r="W139" s="13" t="s">
        <v>459</v>
      </c>
      <c r="X139" s="23"/>
      <c r="Y139" s="23"/>
      <c r="Z139" s="23">
        <v>1</v>
      </c>
      <c r="AA139" s="139"/>
      <c r="AB139" s="15" t="s">
        <v>764</v>
      </c>
      <c r="AC139" s="23"/>
      <c r="AD139" s="87"/>
      <c r="AE139" s="258"/>
      <c r="AF139" s="258"/>
      <c r="AG139" s="255"/>
    </row>
    <row r="140" spans="1:33" ht="60" customHeight="1" x14ac:dyDescent="0.25">
      <c r="A140" s="269"/>
      <c r="B140" s="269"/>
      <c r="C140" s="269"/>
      <c r="D140" s="143" t="s">
        <v>118</v>
      </c>
      <c r="E140" s="129" t="s">
        <v>104</v>
      </c>
      <c r="F140" s="127" t="s">
        <v>179</v>
      </c>
      <c r="G140" s="126">
        <v>100</v>
      </c>
      <c r="H140" s="126">
        <v>5</v>
      </c>
      <c r="I140" s="126">
        <v>50</v>
      </c>
      <c r="J140" s="126">
        <v>45</v>
      </c>
      <c r="K140" s="126"/>
      <c r="L140" s="11" t="s">
        <v>208</v>
      </c>
      <c r="M140" s="11" t="s">
        <v>605</v>
      </c>
      <c r="N140" s="11" t="s">
        <v>628</v>
      </c>
      <c r="O140" s="150">
        <f t="shared" si="4"/>
        <v>131</v>
      </c>
      <c r="P140" s="15" t="s">
        <v>649</v>
      </c>
      <c r="Q140" s="150" t="s">
        <v>650</v>
      </c>
      <c r="R140" s="11" t="s">
        <v>629</v>
      </c>
      <c r="S140" s="23">
        <v>1</v>
      </c>
      <c r="T140" s="11" t="s">
        <v>651</v>
      </c>
      <c r="U140" s="129" t="s">
        <v>652</v>
      </c>
      <c r="V140" s="12" t="s">
        <v>206</v>
      </c>
      <c r="W140" s="13" t="s">
        <v>459</v>
      </c>
      <c r="X140" s="23"/>
      <c r="Y140" s="23"/>
      <c r="Z140" s="23">
        <v>1</v>
      </c>
      <c r="AA140" s="23"/>
      <c r="AB140" s="15" t="s">
        <v>765</v>
      </c>
      <c r="AC140" s="23"/>
      <c r="AD140" s="168"/>
      <c r="AE140" s="257"/>
      <c r="AF140" s="257"/>
      <c r="AG140" s="252"/>
    </row>
    <row r="141" spans="1:33" ht="60" customHeight="1" x14ac:dyDescent="0.25">
      <c r="A141" s="269"/>
      <c r="B141" s="269"/>
      <c r="C141" s="269"/>
      <c r="D141" s="268" t="s">
        <v>119</v>
      </c>
      <c r="E141" s="269" t="s">
        <v>104</v>
      </c>
      <c r="F141" s="287" t="s">
        <v>180</v>
      </c>
      <c r="G141" s="273">
        <v>100</v>
      </c>
      <c r="H141" s="278">
        <v>100</v>
      </c>
      <c r="I141" s="278">
        <v>100</v>
      </c>
      <c r="J141" s="273">
        <v>100</v>
      </c>
      <c r="K141" s="273">
        <v>100</v>
      </c>
      <c r="L141" s="11" t="s">
        <v>208</v>
      </c>
      <c r="M141" s="11" t="s">
        <v>605</v>
      </c>
      <c r="N141" s="11" t="s">
        <v>628</v>
      </c>
      <c r="O141" s="150">
        <f t="shared" si="4"/>
        <v>132</v>
      </c>
      <c r="P141" s="15" t="s">
        <v>766</v>
      </c>
      <c r="Q141" s="150" t="s">
        <v>104</v>
      </c>
      <c r="R141" s="11" t="s">
        <v>629</v>
      </c>
      <c r="S141" s="23">
        <v>2</v>
      </c>
      <c r="T141" s="11" t="s">
        <v>767</v>
      </c>
      <c r="U141" s="129" t="s">
        <v>630</v>
      </c>
      <c r="V141" s="12" t="s">
        <v>206</v>
      </c>
      <c r="W141" s="13" t="s">
        <v>459</v>
      </c>
      <c r="X141" s="23"/>
      <c r="Y141" s="23"/>
      <c r="Z141" s="23">
        <v>2</v>
      </c>
      <c r="AA141" s="14"/>
      <c r="AB141" s="15" t="s">
        <v>768</v>
      </c>
      <c r="AC141" s="23"/>
      <c r="AD141" s="168"/>
      <c r="AE141" s="257"/>
      <c r="AF141" s="257"/>
      <c r="AG141" s="252"/>
    </row>
    <row r="142" spans="1:33" ht="60" customHeight="1" x14ac:dyDescent="0.25">
      <c r="A142" s="269"/>
      <c r="B142" s="269"/>
      <c r="C142" s="269"/>
      <c r="D142" s="268"/>
      <c r="E142" s="269"/>
      <c r="F142" s="288"/>
      <c r="G142" s="275"/>
      <c r="H142" s="279"/>
      <c r="I142" s="279"/>
      <c r="J142" s="275"/>
      <c r="K142" s="275"/>
      <c r="L142" s="11" t="s">
        <v>208</v>
      </c>
      <c r="M142" s="11" t="s">
        <v>605</v>
      </c>
      <c r="N142" s="11" t="s">
        <v>660</v>
      </c>
      <c r="O142" s="150">
        <f t="shared" si="4"/>
        <v>133</v>
      </c>
      <c r="P142" s="15" t="s">
        <v>769</v>
      </c>
      <c r="Q142" s="150" t="s">
        <v>104</v>
      </c>
      <c r="R142" s="11" t="s">
        <v>629</v>
      </c>
      <c r="S142" s="163">
        <v>0.2</v>
      </c>
      <c r="T142" s="11" t="s">
        <v>653</v>
      </c>
      <c r="U142" s="129" t="s">
        <v>654</v>
      </c>
      <c r="V142" s="11" t="s">
        <v>404</v>
      </c>
      <c r="W142" s="13" t="s">
        <v>459</v>
      </c>
      <c r="X142" s="232">
        <v>0.1</v>
      </c>
      <c r="Y142" s="163">
        <v>0.1</v>
      </c>
      <c r="Z142" s="140"/>
      <c r="AA142" s="141"/>
      <c r="AB142" s="15" t="s">
        <v>655</v>
      </c>
      <c r="AC142" s="232">
        <v>0.1</v>
      </c>
      <c r="AD142" s="244">
        <v>0.1</v>
      </c>
      <c r="AE142" s="238" t="s">
        <v>928</v>
      </c>
      <c r="AF142" s="238" t="s">
        <v>929</v>
      </c>
      <c r="AG142" s="249">
        <f>AD142/AC142</f>
        <v>1</v>
      </c>
    </row>
    <row r="143" spans="1:33" ht="60" customHeight="1" x14ac:dyDescent="0.25">
      <c r="A143" s="269"/>
      <c r="B143" s="269"/>
      <c r="C143" s="269"/>
      <c r="D143" s="143" t="s">
        <v>120</v>
      </c>
      <c r="E143" s="74" t="s">
        <v>104</v>
      </c>
      <c r="F143" s="110" t="s">
        <v>181</v>
      </c>
      <c r="G143" s="102">
        <v>1</v>
      </c>
      <c r="H143" s="98"/>
      <c r="I143" s="98" t="s">
        <v>132</v>
      </c>
      <c r="J143" s="102" t="s">
        <v>132</v>
      </c>
      <c r="K143" s="102"/>
      <c r="L143" s="11" t="s">
        <v>208</v>
      </c>
      <c r="M143" s="11" t="s">
        <v>605</v>
      </c>
      <c r="N143" s="11" t="s">
        <v>628</v>
      </c>
      <c r="O143" s="150">
        <f t="shared" si="4"/>
        <v>134</v>
      </c>
      <c r="P143" s="15" t="s">
        <v>656</v>
      </c>
      <c r="Q143" s="150" t="s">
        <v>104</v>
      </c>
      <c r="R143" s="11" t="s">
        <v>629</v>
      </c>
      <c r="S143" s="11">
        <v>1</v>
      </c>
      <c r="T143" s="11" t="s">
        <v>657</v>
      </c>
      <c r="U143" s="129" t="s">
        <v>658</v>
      </c>
      <c r="V143" s="12" t="s">
        <v>206</v>
      </c>
      <c r="W143" s="13" t="s">
        <v>459</v>
      </c>
      <c r="X143" s="11"/>
      <c r="Y143" s="11"/>
      <c r="Z143" s="23"/>
      <c r="AA143" s="23">
        <v>1</v>
      </c>
      <c r="AB143" s="15" t="s">
        <v>659</v>
      </c>
      <c r="AC143" s="150"/>
      <c r="AD143" s="168"/>
      <c r="AE143" s="257"/>
      <c r="AF143" s="257"/>
      <c r="AG143" s="252"/>
    </row>
    <row r="144" spans="1:33" ht="135" customHeight="1" x14ac:dyDescent="0.25">
      <c r="A144" s="269"/>
      <c r="B144" s="269" t="s">
        <v>121</v>
      </c>
      <c r="C144" s="269" t="s">
        <v>122</v>
      </c>
      <c r="D144" s="210" t="s">
        <v>123</v>
      </c>
      <c r="E144" s="116" t="s">
        <v>124</v>
      </c>
      <c r="F144" s="99" t="s">
        <v>182</v>
      </c>
      <c r="G144" s="59">
        <v>3</v>
      </c>
      <c r="H144" s="119" t="s">
        <v>132</v>
      </c>
      <c r="I144" s="119">
        <v>2</v>
      </c>
      <c r="J144" s="118" t="s">
        <v>132</v>
      </c>
      <c r="K144" s="118"/>
      <c r="L144" s="38" t="s">
        <v>208</v>
      </c>
      <c r="M144" s="38" t="s">
        <v>209</v>
      </c>
      <c r="N144" s="38" t="s">
        <v>210</v>
      </c>
      <c r="O144" s="150">
        <f t="shared" si="4"/>
        <v>135</v>
      </c>
      <c r="P144" s="195" t="s">
        <v>814</v>
      </c>
      <c r="Q144" s="25" t="s">
        <v>8</v>
      </c>
      <c r="R144" s="25" t="s">
        <v>562</v>
      </c>
      <c r="S144" s="194">
        <v>4</v>
      </c>
      <c r="T144" s="196" t="s">
        <v>857</v>
      </c>
      <c r="U144" s="196" t="s">
        <v>858</v>
      </c>
      <c r="V144" s="196" t="s">
        <v>213</v>
      </c>
      <c r="W144" s="13" t="s">
        <v>459</v>
      </c>
      <c r="X144" s="222">
        <v>1</v>
      </c>
      <c r="Y144" s="193">
        <v>1</v>
      </c>
      <c r="Z144" s="193">
        <v>1</v>
      </c>
      <c r="AA144" s="193">
        <v>1</v>
      </c>
      <c r="AB144" s="196" t="s">
        <v>815</v>
      </c>
      <c r="AC144" s="222">
        <v>1</v>
      </c>
      <c r="AD144" s="222">
        <v>1</v>
      </c>
      <c r="AE144" s="238" t="s">
        <v>870</v>
      </c>
      <c r="AF144" s="238" t="s">
        <v>871</v>
      </c>
      <c r="AG144" s="249">
        <f>AD144/AC144</f>
        <v>1</v>
      </c>
    </row>
    <row r="145" spans="1:33" ht="60" customHeight="1" x14ac:dyDescent="0.25">
      <c r="A145" s="269"/>
      <c r="B145" s="269"/>
      <c r="C145" s="269"/>
      <c r="D145" s="211" t="s">
        <v>125</v>
      </c>
      <c r="E145" s="103" t="s">
        <v>104</v>
      </c>
      <c r="F145" s="100" t="s">
        <v>183</v>
      </c>
      <c r="G145" s="102">
        <v>100</v>
      </c>
      <c r="H145" s="98"/>
      <c r="I145" s="98"/>
      <c r="J145" s="102">
        <v>100</v>
      </c>
      <c r="K145" s="102"/>
      <c r="L145" s="37"/>
      <c r="M145" s="37"/>
      <c r="N145" s="37"/>
      <c r="O145" s="150"/>
      <c r="P145" s="151" t="s">
        <v>527</v>
      </c>
      <c r="Q145" s="37"/>
      <c r="R145" s="4"/>
      <c r="S145" s="37"/>
      <c r="T145" s="37"/>
      <c r="U145" s="37"/>
      <c r="V145" s="19"/>
      <c r="W145" s="37"/>
      <c r="X145" s="37"/>
      <c r="Y145" s="37"/>
      <c r="Z145" s="37"/>
      <c r="AA145" s="42"/>
      <c r="AB145" s="15"/>
      <c r="AC145" s="37"/>
      <c r="AD145" s="168"/>
      <c r="AE145" s="257"/>
      <c r="AF145" s="257"/>
      <c r="AG145" s="252"/>
    </row>
    <row r="146" spans="1:33" ht="150" customHeight="1" x14ac:dyDescent="0.25">
      <c r="A146" s="269"/>
      <c r="B146" s="269"/>
      <c r="C146" s="269"/>
      <c r="D146" s="294" t="s">
        <v>126</v>
      </c>
      <c r="E146" s="287" t="s">
        <v>124</v>
      </c>
      <c r="F146" s="287" t="s">
        <v>184</v>
      </c>
      <c r="G146" s="278">
        <v>100</v>
      </c>
      <c r="H146" s="278">
        <v>25</v>
      </c>
      <c r="I146" s="278">
        <v>25</v>
      </c>
      <c r="J146" s="278">
        <v>25</v>
      </c>
      <c r="K146" s="278">
        <v>25</v>
      </c>
      <c r="L146" s="11" t="s">
        <v>208</v>
      </c>
      <c r="M146" s="11" t="s">
        <v>209</v>
      </c>
      <c r="N146" s="11" t="s">
        <v>210</v>
      </c>
      <c r="O146" s="150">
        <f>O144+1</f>
        <v>136</v>
      </c>
      <c r="P146" s="151" t="s">
        <v>756</v>
      </c>
      <c r="Q146" s="150" t="s">
        <v>346</v>
      </c>
      <c r="R146" s="11" t="s">
        <v>330</v>
      </c>
      <c r="S146" s="77">
        <v>3</v>
      </c>
      <c r="T146" s="11" t="s">
        <v>749</v>
      </c>
      <c r="U146" s="11" t="s">
        <v>347</v>
      </c>
      <c r="V146" s="12" t="s">
        <v>206</v>
      </c>
      <c r="W146" s="13" t="s">
        <v>459</v>
      </c>
      <c r="X146" s="13"/>
      <c r="Y146" s="66">
        <v>1</v>
      </c>
      <c r="Z146" s="58"/>
      <c r="AA146" s="66">
        <v>2</v>
      </c>
      <c r="AB146" s="15" t="s">
        <v>750</v>
      </c>
      <c r="AC146" s="13"/>
      <c r="AD146" s="168"/>
      <c r="AE146" s="257"/>
      <c r="AF146" s="257"/>
      <c r="AG146" s="252"/>
    </row>
    <row r="147" spans="1:33" ht="135" customHeight="1" x14ac:dyDescent="0.25">
      <c r="A147" s="269"/>
      <c r="B147" s="269"/>
      <c r="C147" s="269"/>
      <c r="D147" s="295"/>
      <c r="E147" s="288"/>
      <c r="F147" s="288"/>
      <c r="G147" s="279"/>
      <c r="H147" s="279"/>
      <c r="I147" s="279"/>
      <c r="J147" s="279"/>
      <c r="K147" s="279"/>
      <c r="L147" s="11" t="s">
        <v>208</v>
      </c>
      <c r="M147" s="11" t="s">
        <v>209</v>
      </c>
      <c r="N147" s="11" t="s">
        <v>210</v>
      </c>
      <c r="O147" s="150">
        <f t="shared" si="4"/>
        <v>137</v>
      </c>
      <c r="P147" s="63" t="s">
        <v>757</v>
      </c>
      <c r="Q147" s="150" t="s">
        <v>346</v>
      </c>
      <c r="R147" s="11" t="s">
        <v>330</v>
      </c>
      <c r="S147" s="23">
        <v>3</v>
      </c>
      <c r="T147" s="11" t="s">
        <v>348</v>
      </c>
      <c r="U147" s="11" t="s">
        <v>349</v>
      </c>
      <c r="V147" s="12" t="s">
        <v>206</v>
      </c>
      <c r="W147" s="13" t="s">
        <v>459</v>
      </c>
      <c r="X147" s="13"/>
      <c r="Y147" s="87"/>
      <c r="Z147" s="66">
        <v>1</v>
      </c>
      <c r="AA147" s="66">
        <v>2</v>
      </c>
      <c r="AB147" s="15" t="s">
        <v>750</v>
      </c>
      <c r="AC147" s="13"/>
      <c r="AD147" s="168"/>
      <c r="AE147" s="257"/>
      <c r="AF147" s="257"/>
      <c r="AG147" s="252"/>
    </row>
    <row r="148" spans="1:33" ht="60" x14ac:dyDescent="0.25">
      <c r="A148" s="269"/>
      <c r="B148" s="269"/>
      <c r="C148" s="269"/>
      <c r="D148" s="296"/>
      <c r="E148" s="293"/>
      <c r="F148" s="293"/>
      <c r="G148" s="280"/>
      <c r="H148" s="280"/>
      <c r="I148" s="280"/>
      <c r="J148" s="280"/>
      <c r="K148" s="280"/>
      <c r="L148" s="11" t="s">
        <v>208</v>
      </c>
      <c r="M148" s="11" t="s">
        <v>209</v>
      </c>
      <c r="N148" s="11" t="s">
        <v>210</v>
      </c>
      <c r="O148" s="150">
        <f t="shared" si="4"/>
        <v>138</v>
      </c>
      <c r="P148" s="63" t="s">
        <v>350</v>
      </c>
      <c r="Q148" s="150" t="s">
        <v>346</v>
      </c>
      <c r="R148" s="11" t="s">
        <v>330</v>
      </c>
      <c r="S148" s="39">
        <v>1</v>
      </c>
      <c r="T148" s="11" t="s">
        <v>351</v>
      </c>
      <c r="U148" s="11" t="s">
        <v>352</v>
      </c>
      <c r="V148" s="12" t="s">
        <v>206</v>
      </c>
      <c r="W148" s="13" t="s">
        <v>459</v>
      </c>
      <c r="X148" s="217">
        <v>0.25</v>
      </c>
      <c r="Y148" s="14">
        <v>0.25</v>
      </c>
      <c r="Z148" s="14">
        <v>0.25</v>
      </c>
      <c r="AA148" s="14">
        <v>0.25</v>
      </c>
      <c r="AB148" s="15" t="s">
        <v>758</v>
      </c>
      <c r="AC148" s="217">
        <v>0.25</v>
      </c>
      <c r="AD148" s="244">
        <f>AC148*0.6</f>
        <v>0.15</v>
      </c>
      <c r="AE148" s="238" t="s">
        <v>953</v>
      </c>
      <c r="AF148" s="238" t="s">
        <v>936</v>
      </c>
      <c r="AG148" s="249">
        <f>AD148/AC148</f>
        <v>0.6</v>
      </c>
    </row>
    <row r="149" spans="1:33" ht="21" x14ac:dyDescent="0.4">
      <c r="A149" s="121"/>
      <c r="B149" s="121"/>
      <c r="C149" s="121"/>
      <c r="D149" s="122"/>
      <c r="E149" s="122"/>
      <c r="F149" s="122"/>
      <c r="G149" s="123"/>
      <c r="H149" s="123"/>
      <c r="I149" s="123"/>
      <c r="J149" s="123"/>
      <c r="K149" s="123"/>
      <c r="L149" s="28"/>
      <c r="M149" s="28"/>
      <c r="N149" s="28"/>
      <c r="O149" s="29"/>
      <c r="P149" s="55"/>
      <c r="Q149" s="29"/>
      <c r="R149" s="29"/>
      <c r="S149" s="46"/>
      <c r="T149" s="29"/>
      <c r="U149" s="29"/>
      <c r="V149" s="47"/>
      <c r="W149" s="47"/>
      <c r="X149" s="47"/>
      <c r="Y149" s="46"/>
      <c r="Z149" s="48"/>
      <c r="AA149" s="46"/>
      <c r="AB149" s="45"/>
      <c r="AF149" s="262" t="s">
        <v>954</v>
      </c>
      <c r="AG149" s="263">
        <f>AVERAGE(AG7:AG148)</f>
        <v>0.7877309217525873</v>
      </c>
    </row>
    <row r="150" spans="1:33" ht="21" x14ac:dyDescent="0.4">
      <c r="A150" s="121"/>
      <c r="B150" s="122"/>
      <c r="C150" s="122"/>
      <c r="F150" s="122"/>
      <c r="G150" s="123"/>
      <c r="H150" s="123"/>
      <c r="I150" s="123"/>
      <c r="J150" s="123"/>
      <c r="K150" s="123"/>
      <c r="L150" s="28"/>
      <c r="M150" s="28"/>
      <c r="N150" s="28"/>
      <c r="O150" s="29"/>
      <c r="P150" s="55"/>
      <c r="Q150" s="29"/>
      <c r="R150" s="29"/>
      <c r="S150" s="46"/>
      <c r="T150" s="29"/>
      <c r="U150" s="29"/>
      <c r="V150" s="47"/>
      <c r="W150" s="47"/>
      <c r="X150" s="47"/>
      <c r="Y150" s="46"/>
      <c r="Z150" s="48"/>
      <c r="AA150" s="46"/>
      <c r="AB150" s="45"/>
      <c r="AF150" s="262" t="s">
        <v>955</v>
      </c>
      <c r="AG150" s="263">
        <f>AG149</f>
        <v>0.7877309217525873</v>
      </c>
    </row>
    <row r="151" spans="1:33" ht="15.6" x14ac:dyDescent="0.25">
      <c r="A151" s="91" t="s">
        <v>22</v>
      </c>
      <c r="B151" s="10"/>
      <c r="C151" s="8"/>
      <c r="F151" s="8"/>
      <c r="O151" s="36"/>
      <c r="P151" s="56"/>
      <c r="Q151" s="8"/>
      <c r="R151" s="8"/>
      <c r="S151" s="8"/>
      <c r="T151" s="8"/>
      <c r="U151" s="36"/>
      <c r="V151" s="9"/>
      <c r="W151" s="9"/>
      <c r="X151" s="9"/>
      <c r="Y151" s="9"/>
      <c r="Z151" s="9"/>
      <c r="AA151" s="9"/>
      <c r="AB151" s="49"/>
    </row>
    <row r="152" spans="1:33" ht="143.25" customHeight="1" x14ac:dyDescent="0.25">
      <c r="A152" s="92" t="s">
        <v>23</v>
      </c>
      <c r="B152" s="92" t="s">
        <v>24</v>
      </c>
      <c r="C152" s="264" t="s">
        <v>25</v>
      </c>
      <c r="D152" s="264"/>
      <c r="F152" s="203" t="s">
        <v>821</v>
      </c>
      <c r="G152" s="204" t="s">
        <v>822</v>
      </c>
      <c r="H152" s="147"/>
      <c r="N152" s="17"/>
      <c r="O152" s="36"/>
      <c r="P152" s="56"/>
      <c r="Q152" s="8"/>
      <c r="R152" s="8"/>
      <c r="S152" s="8"/>
      <c r="T152" s="8"/>
      <c r="U152" s="36"/>
      <c r="V152" s="9"/>
      <c r="W152" s="9"/>
      <c r="X152" s="9"/>
      <c r="Y152" s="9"/>
      <c r="Z152" s="9"/>
      <c r="AA152" s="9"/>
      <c r="AB152" s="49"/>
    </row>
    <row r="153" spans="1:33" ht="120" x14ac:dyDescent="0.25">
      <c r="A153" s="124">
        <v>1</v>
      </c>
      <c r="B153" s="74" t="s">
        <v>829</v>
      </c>
      <c r="C153" s="265" t="s">
        <v>828</v>
      </c>
      <c r="D153" s="265"/>
      <c r="F153" s="203" t="s">
        <v>823</v>
      </c>
      <c r="G153" s="204" t="s">
        <v>824</v>
      </c>
      <c r="O153" s="36"/>
      <c r="P153" s="56"/>
      <c r="Q153" s="9"/>
      <c r="R153" s="9"/>
      <c r="S153" s="9"/>
      <c r="T153" s="8"/>
      <c r="U153" s="9"/>
      <c r="V153" s="9"/>
      <c r="W153" s="9"/>
      <c r="X153" s="9"/>
      <c r="Y153" s="9"/>
      <c r="Z153" s="9"/>
      <c r="AA153" s="9"/>
      <c r="AB153" s="50"/>
    </row>
    <row r="154" spans="1:33" ht="268.5" customHeight="1" x14ac:dyDescent="0.25">
      <c r="A154" s="124">
        <v>2</v>
      </c>
      <c r="B154" s="213" t="s">
        <v>832</v>
      </c>
      <c r="C154" s="265" t="s">
        <v>856</v>
      </c>
      <c r="D154" s="265"/>
      <c r="F154" s="203" t="s">
        <v>825</v>
      </c>
      <c r="G154" s="204" t="s">
        <v>822</v>
      </c>
      <c r="O154" s="36"/>
      <c r="P154" s="56"/>
      <c r="Q154" s="9"/>
      <c r="R154" s="9"/>
      <c r="S154" s="9"/>
      <c r="T154" s="8"/>
      <c r="U154" s="9"/>
      <c r="V154" s="9"/>
      <c r="W154" s="9"/>
      <c r="X154" s="9"/>
      <c r="Y154" s="9"/>
      <c r="Z154" s="9"/>
      <c r="AA154" s="9"/>
      <c r="AB154" s="50"/>
    </row>
    <row r="155" spans="1:33" x14ac:dyDescent="0.25">
      <c r="C155" s="1"/>
    </row>
    <row r="156" spans="1:33" ht="120" x14ac:dyDescent="0.25">
      <c r="F156" s="205" t="s">
        <v>826</v>
      </c>
      <c r="G156" s="206" t="s">
        <v>827</v>
      </c>
    </row>
    <row r="157" spans="1:33" x14ac:dyDescent="0.25">
      <c r="E157" s="1"/>
      <c r="F157" s="1"/>
    </row>
  </sheetData>
  <protectedRanges>
    <protectedRange sqref="AE81:AF81" name="Rango1_19_1_1"/>
  </protectedRanges>
  <dataConsolidate link="1"/>
  <mergeCells count="184">
    <mergeCell ref="D141:D142"/>
    <mergeCell ref="E141:E142"/>
    <mergeCell ref="F141:F142"/>
    <mergeCell ref="G141:G142"/>
    <mergeCell ref="H141:H142"/>
    <mergeCell ref="K60:K62"/>
    <mergeCell ref="I34:I35"/>
    <mergeCell ref="J34:J35"/>
    <mergeCell ref="K34:K35"/>
    <mergeCell ref="H41:H50"/>
    <mergeCell ref="D41:D50"/>
    <mergeCell ref="E41:E50"/>
    <mergeCell ref="D60:D62"/>
    <mergeCell ref="E60:E62"/>
    <mergeCell ref="F60:F62"/>
    <mergeCell ref="G60:G62"/>
    <mergeCell ref="AC4:AG5"/>
    <mergeCell ref="J60:J62"/>
    <mergeCell ref="K51:K52"/>
    <mergeCell ref="J51:J52"/>
    <mergeCell ref="I15:I17"/>
    <mergeCell ref="J15:J17"/>
    <mergeCell ref="K15:K17"/>
    <mergeCell ref="I41:I50"/>
    <mergeCell ref="J41:J50"/>
    <mergeCell ref="U5:W5"/>
    <mergeCell ref="X5:AB5"/>
    <mergeCell ref="S5:S6"/>
    <mergeCell ref="P5:P6"/>
    <mergeCell ref="I7:I11"/>
    <mergeCell ref="J7:J11"/>
    <mergeCell ref="K7:K11"/>
    <mergeCell ref="I19:I21"/>
    <mergeCell ref="J19:J21"/>
    <mergeCell ref="R5:R6"/>
    <mergeCell ref="I51:I52"/>
    <mergeCell ref="K41:K50"/>
    <mergeCell ref="K19:K21"/>
    <mergeCell ref="I13:I14"/>
    <mergeCell ref="J13:J14"/>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H13:H14"/>
    <mergeCell ref="E15:E17"/>
    <mergeCell ref="F15:F17"/>
    <mergeCell ref="G15:G17"/>
    <mergeCell ref="H15:H17"/>
    <mergeCell ref="G19:G21"/>
    <mergeCell ref="H19:H21"/>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D34:D35"/>
    <mergeCell ref="E34:E35"/>
    <mergeCell ref="F34:F35"/>
    <mergeCell ref="G34:G35"/>
    <mergeCell ref="K13:K14"/>
    <mergeCell ref="D13:D14"/>
    <mergeCell ref="E13:E14"/>
    <mergeCell ref="F13:F14"/>
    <mergeCell ref="G13:G14"/>
    <mergeCell ref="D19:D21"/>
    <mergeCell ref="E19:E21"/>
    <mergeCell ref="F19:F21"/>
    <mergeCell ref="H51:H52"/>
    <mergeCell ref="G51:G52"/>
    <mergeCell ref="F51:F52"/>
    <mergeCell ref="E51:E52"/>
    <mergeCell ref="F41:F50"/>
    <mergeCell ref="G41:G50"/>
    <mergeCell ref="D15:D17"/>
    <mergeCell ref="H34:H35"/>
    <mergeCell ref="A34:A64"/>
    <mergeCell ref="B34:B50"/>
    <mergeCell ref="C37:C50"/>
    <mergeCell ref="B51:B59"/>
    <mergeCell ref="C51:C54"/>
    <mergeCell ref="C55:C58"/>
    <mergeCell ref="B60:B64"/>
    <mergeCell ref="C34:C36"/>
    <mergeCell ref="C60:C62"/>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K120:K122"/>
    <mergeCell ref="I141:I142"/>
    <mergeCell ref="J141:J142"/>
    <mergeCell ref="K141:K142"/>
    <mergeCell ref="D134:D139"/>
    <mergeCell ref="E134:E139"/>
    <mergeCell ref="F134:F139"/>
    <mergeCell ref="G134:G139"/>
    <mergeCell ref="D5:D6"/>
    <mergeCell ref="B144:B148"/>
    <mergeCell ref="E87:E117"/>
    <mergeCell ref="F87:F117"/>
    <mergeCell ref="E74:E86"/>
    <mergeCell ref="G124:G128"/>
    <mergeCell ref="H124:H128"/>
    <mergeCell ref="H60:H62"/>
    <mergeCell ref="I60:I62"/>
    <mergeCell ref="E130:E132"/>
    <mergeCell ref="D130:D132"/>
    <mergeCell ref="I120:I122"/>
    <mergeCell ref="H68:H73"/>
    <mergeCell ref="F124:F128"/>
    <mergeCell ref="D124:D128"/>
    <mergeCell ref="E124:E128"/>
    <mergeCell ref="H74:H86"/>
    <mergeCell ref="H87:H117"/>
    <mergeCell ref="G68:G73"/>
    <mergeCell ref="D51:D52"/>
    <mergeCell ref="I124:I128"/>
    <mergeCell ref="I68:I73"/>
    <mergeCell ref="H120:H122"/>
    <mergeCell ref="H7:H11"/>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J74:J86"/>
    <mergeCell ref="H134:H139"/>
    <mergeCell ref="I134:I139"/>
    <mergeCell ref="J134:J139"/>
    <mergeCell ref="K134:K139"/>
  </mergeCells>
  <phoneticPr fontId="12"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5" manualBreakCount="5">
    <brk id="21" max="16383" man="1"/>
    <brk id="38" max="16383" man="1"/>
    <brk id="63" max="16383" man="1"/>
    <brk id="129" max="16383" man="1"/>
    <brk id="154" min="11"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2021-04-28T13:39:25Z</dcterms:modified>
</cp:coreProperties>
</file>