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hidePivotFieldList="1"/>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13_ncr:1_{3025ACDB-79F7-413D-A8BF-0060B6B4FF34}" xr6:coauthVersionLast="46" xr6:coauthVersionMax="46" xr10:uidLastSave="{00000000-0000-0000-0000-000000000000}"/>
  <bookViews>
    <workbookView xWindow="-108" yWindow="-108" windowWidth="23256" windowHeight="12576" tabRatio="682" xr2:uid="{00000000-000D-0000-FFFF-FFFF00000000}"/>
  </bookViews>
  <sheets>
    <sheet name="Plan de acción Anual 2021" sheetId="1" r:id="rId1"/>
  </sheets>
  <definedNames>
    <definedName name="_xlnm._FilterDatabase" localSheetId="0" hidden="1">'Plan de acción Anual 2021'!$A$6:$AG$149</definedName>
    <definedName name="_xlnm.Print_Area" localSheetId="0">'Plan de acción Anual 2021'!$L$1:$AB$154</definedName>
    <definedName name="_xlnm.Print_Titles" localSheetId="0">'Plan de acción Anual 2021'!$5:$6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38" i="1" l="1"/>
  <c r="AD148" i="1"/>
  <c r="AG148" i="1" l="1"/>
  <c r="AG144" i="1"/>
  <c r="AG142" i="1"/>
  <c r="AG136" i="1"/>
  <c r="AG132" i="1"/>
  <c r="AG131" i="1"/>
  <c r="AG130" i="1"/>
  <c r="AG129" i="1"/>
  <c r="AG127" i="1"/>
  <c r="AG126" i="1"/>
  <c r="AG125" i="1"/>
  <c r="AG123" i="1"/>
  <c r="AG121" i="1"/>
  <c r="AG116" i="1"/>
  <c r="AG115" i="1"/>
  <c r="AG114" i="1"/>
  <c r="AG113" i="1"/>
  <c r="AG111" i="1"/>
  <c r="AG110" i="1"/>
  <c r="AG107" i="1"/>
  <c r="AG106" i="1"/>
  <c r="AG105" i="1"/>
  <c r="AG104" i="1"/>
  <c r="AG103" i="1"/>
  <c r="AG102" i="1"/>
  <c r="AG100" i="1"/>
  <c r="AG99" i="1"/>
  <c r="AG97" i="1"/>
  <c r="AG91" i="1"/>
  <c r="AG87" i="1"/>
  <c r="AG82" i="1"/>
  <c r="AG81" i="1"/>
  <c r="AG77" i="1"/>
  <c r="AG76" i="1"/>
  <c r="AG73" i="1"/>
  <c r="AG67" i="1"/>
  <c r="AG65" i="1"/>
  <c r="AG48" i="1"/>
  <c r="AG12" i="1"/>
  <c r="AG11" i="1"/>
  <c r="AG10" i="1"/>
  <c r="AG9" i="1"/>
  <c r="AG8" i="1"/>
  <c r="AG7" i="1"/>
  <c r="AD85" i="1" l="1"/>
  <c r="AG85" i="1" s="1"/>
  <c r="AC52" i="1" l="1"/>
  <c r="AG52" i="1" s="1"/>
  <c r="AG149" i="1" s="1"/>
  <c r="AG150" i="1" s="1"/>
  <c r="O8" i="1" l="1"/>
  <c r="O9" i="1" s="1"/>
  <c r="O10" i="1" s="1"/>
  <c r="O11" i="1" s="1"/>
  <c r="O12" i="1" s="1"/>
  <c r="O13" i="1" s="1"/>
  <c r="O14" i="1" s="1"/>
  <c r="O15" i="1" s="1"/>
  <c r="O16" i="1" s="1"/>
  <c r="O17" i="1" s="1"/>
  <c r="O19" i="1" s="1"/>
  <c r="O20" i="1" l="1"/>
  <c r="O21" i="1" s="1"/>
  <c r="O22" i="1" s="1"/>
  <c r="O23" i="1" s="1"/>
  <c r="O24" i="1" s="1"/>
  <c r="O25" i="1" s="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l="1"/>
  <c r="O105" i="1" s="1"/>
  <c r="O106" i="1" s="1"/>
  <c r="O107" i="1" s="1"/>
  <c r="O108" i="1" s="1"/>
  <c r="O109" i="1" s="1"/>
  <c r="O110" i="1" s="1"/>
  <c r="O111" i="1" s="1"/>
  <c r="O112" i="1" s="1"/>
  <c r="O113" i="1" s="1"/>
  <c r="O114" i="1" s="1"/>
  <c r="O115" i="1" s="1"/>
  <c r="O116" i="1" s="1"/>
  <c r="O117"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6" i="1" l="1"/>
  <c r="O147" i="1" s="1"/>
  <c r="O1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LISBETH AGUIRRE CARRANZA</author>
  </authors>
  <commentList>
    <comment ref="AC4" authorId="0" shapeId="0" xr:uid="{00000000-0006-0000-0000-000001000000}">
      <text>
        <r>
          <rPr>
            <sz val="9"/>
            <color indexed="81"/>
            <rFont val="Tahoma"/>
            <charset val="1"/>
          </rPr>
          <t>Presentado en sesión del CIGD del 27 de abril del 2021</t>
        </r>
      </text>
    </comment>
  </commentList>
</comments>
</file>

<file path=xl/sharedStrings.xml><?xml version="1.0" encoding="utf-8"?>
<sst xmlns="http://schemas.openxmlformats.org/spreadsheetml/2006/main" count="1920" uniqueCount="956">
  <si>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</si>
  <si>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</si>
  <si>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</si>
  <si>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</si>
  <si>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</si>
  <si>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</si>
  <si>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</si>
  <si>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</si>
  <si>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</si>
  <si>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</si>
  <si>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</si>
  <si>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</si>
  <si>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</si>
  <si>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</si>
  <si>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</si>
  <si>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</si>
  <si>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</si>
  <si>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</si>
  <si>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</si>
  <si>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</si>
  <si>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</si>
  <si>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</si>
  <si>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</si>
  <si>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</si>
  <si>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</si>
  <si>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</si>
  <si>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</si>
  <si>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</si>
  <si>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</si>
  <si>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</si>
  <si>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</si>
  <si>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</si>
  <si>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</si>
  <si>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</si>
  <si>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</si>
  <si>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</si>
  <si>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</si>
  <si>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</si>
  <si>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</si>
  <si>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</si>
  <si>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</si>
  <si>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</si>
  <si>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</si>
  <si>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</si>
  <si>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</si>
  <si>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</si>
  <si>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</si>
  <si>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</si>
  <si>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</si>
  <si>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</si>
  <si>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</si>
  <si>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</si>
  <si>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</si>
  <si>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</si>
  <si>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</si>
  <si>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</si>
  <si>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</si>
  <si>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</si>
  <si>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</si>
  <si>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</si>
  <si>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</si>
  <si>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</si>
  <si>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</si>
  <si>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</si>
  <si>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</si>
  <si>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</si>
  <si>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</si>
  <si>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</si>
  <si>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</si>
  <si>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</si>
  <si>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</si>
  <si>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</si>
  <si>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</si>
  <si>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</si>
  <si>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</si>
  <si>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</si>
  <si>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</si>
  <si>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</si>
  <si>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</si>
  <si>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</si>
  <si>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</si>
  <si>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</si>
  <si>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</si>
  <si>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</si>
  <si>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</si>
  <si>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</si>
  <si>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</si>
  <si>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</si>
  <si>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</si>
  <si>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</si>
  <si>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</si>
  <si>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</si>
  <si>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</si>
  <si>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</si>
  <si>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</si>
  <si>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</si>
  <si>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</si>
  <si>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</si>
  <si>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</si>
  <si>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</si>
  <si>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</si>
  <si>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</si>
  <si>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</si>
  <si>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</si>
  <si>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</si>
  <si>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</si>
  <si>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</si>
  <si>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</si>
  <si>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</si>
  <si>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</si>
  <si>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</si>
  <si>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</si>
  <si>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</si>
  <si>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</si>
  <si>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</si>
  <si>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</si>
  <si>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</si>
  <si>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</si>
  <si>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</si>
  <si>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</si>
  <si>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</si>
  <si>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</si>
  <si>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</si>
  <si>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</si>
  <si>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</si>
  <si>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</si>
  <si>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</si>
  <si>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</si>
  <si>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</si>
  <si>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</si>
  <si>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</si>
  <si>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</si>
  <si>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</si>
  <si>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</si>
  <si>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</si>
  <si>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</si>
  <si>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</si>
  <si>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</si>
  <si>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</si>
  <si>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</si>
  <si>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</si>
  <si>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</si>
  <si>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</si>
  <si>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</si>
  <si>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</si>
  <si>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</si>
  <si>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</si>
  <si>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</si>
  <si>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</si>
  <si>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</si>
  <si>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</si>
  <si>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</si>
  <si>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</si>
  <si>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</si>
  <si>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</si>
  <si>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</si>
  <si>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</si>
  <si>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</si>
  <si>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</si>
  <si>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</si>
  <si>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</si>
  <si>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</si>
  <si>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</si>
  <si>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</si>
  <si>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</si>
  <si>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</si>
  <si>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</si>
  <si>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</si>
  <si>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</si>
  <si>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</si>
  <si>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</si>
  <si>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</si>
  <si>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</si>
  <si>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</si>
  <si>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</si>
  <si>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</si>
  <si>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</si>
  <si>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</si>
  <si>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</si>
  <si>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</si>
  <si>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</si>
  <si>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</si>
  <si>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</si>
  <si>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</si>
  <si>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</si>
  <si>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</si>
  <si>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</si>
  <si>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</si>
  <si>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</si>
  <si>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</si>
  <si>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</si>
  <si>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</si>
  <si>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</si>
  <si>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</si>
  <si>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</si>
  <si>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</si>
  <si>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</si>
  <si>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</si>
  <si>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</si>
  <si>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</si>
  <si>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</si>
  <si>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</si>
  <si>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</si>
  <si>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</si>
  <si>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</si>
  <si>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</si>
  <si>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Número</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</si>
  <si>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</si>
  <si>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</si>
  <si>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</si>
  <si>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</si>
  <si>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</si>
  <si>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</si>
  <si>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</si>
  <si>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</si>
  <si>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</si>
  <si>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</si>
  <si>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</si>
  <si>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</si>
  <si>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</si>
  <si>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</si>
  <si>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</si>
  <si>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</si>
  <si>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</si>
  <si>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</si>
  <si>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</si>
  <si>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</si>
  <si>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</si>
  <si>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</si>
  <si>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</si>
  <si>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</si>
  <si>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</si>
  <si>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</si>
  <si>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</si>
  <si>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</si>
  <si>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</si>
  <si>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</si>
  <si>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</si>
  <si>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</si>
  <si>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</si>
  <si>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 xml:space="preserve">Número de informes presentados </t>
  </si>
  <si>
    <t xml:space="preserve">Informe semestral publicado </t>
  </si>
  <si>
    <t>Formular y publicar el Plan anual de Vacantes de la Corporación para la vigencia</t>
  </si>
  <si>
    <t>Dirección Administrativa -
Equipo de Carrera Administrativa</t>
  </si>
  <si>
    <t xml:space="preserve">Talento Humano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</si>
  <si>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</si>
  <si>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</si>
  <si>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</si>
  <si>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</si>
  <si>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</si>
  <si>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</si>
  <si>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</si>
  <si>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</si>
  <si>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</si>
  <si>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</si>
  <si>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</si>
  <si>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</si>
  <si>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</si>
  <si>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</si>
  <si>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</si>
  <si>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</si>
  <si>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</si>
  <si>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</si>
  <si>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</si>
  <si>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</si>
  <si>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</si>
  <si>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</si>
  <si>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</si>
  <si>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Número de Estrategias de comunicación interna diseñada</t>
  </si>
  <si>
    <t>Página intranet
Correos electrónicos
Informe de gestión</t>
  </si>
  <si>
    <t>Coordina:
- Oficina Asesora de Comunicaciones
- Dirección Administrativa -Equipo de Sistemas
Acompañamiento y asesoría:
-Demolab</t>
  </si>
  <si>
    <t>Comunicaciones e información
Sistemas y seguridad de la información</t>
  </si>
  <si>
    <t xml:space="preserve">Jornadas del programa Escuela al Concejo ejecutadas </t>
  </si>
  <si>
    <t>Número de jornadas ejecutadas</t>
  </si>
  <si>
    <t>Página web
Informe de Gestión</t>
  </si>
  <si>
    <t>Plan Anticorrupción y de Atención al Ciudadano</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</si>
  <si>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</si>
  <si>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</si>
  <si>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</si>
  <si>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</si>
  <si>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</si>
  <si>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</si>
  <si>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</si>
  <si>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</si>
  <si>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</si>
  <si>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</si>
  <si>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</si>
  <si>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</si>
  <si>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</si>
  <si>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</si>
  <si>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</si>
  <si>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</si>
  <si>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</si>
  <si>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</si>
  <si>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</si>
  <si>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Gestionar las adecuaciones exigidas para garantizar la accesibilidad a la Corporación de los ciudadanos, identificadas en el informe de la Veeduría de Bogotá</t>
  </si>
  <si>
    <t>4 adecuaciones gestionadas</t>
  </si>
  <si>
    <t>Adecuaciones gestionadas</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</si>
  <si>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</si>
  <si>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</si>
  <si>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</si>
  <si>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</si>
  <si>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Informe semestral de seguimiento PQRS</t>
  </si>
  <si>
    <t>Numero de Informes realizados/ Numero de informes programados</t>
  </si>
  <si>
    <t>Informe Semestral publicado en la pagina web de la corporación</t>
  </si>
  <si>
    <t>Oficina de Control Interno</t>
  </si>
  <si>
    <t>Evaluación Independiente</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</si>
  <si>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</si>
  <si>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</si>
  <si>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</si>
  <si>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</si>
  <si>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</si>
  <si>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</si>
  <si>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</si>
  <si>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</si>
  <si>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</si>
  <si>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</si>
  <si>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</si>
  <si>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</si>
  <si>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</si>
  <si>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</si>
  <si>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</si>
  <si>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Gestión estratégica del Talento Humano </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</si>
  <si>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</si>
  <si>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</si>
  <si>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</si>
  <si>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</si>
  <si>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</si>
  <si>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Plan Institucional de Gestión Ambiental</t>
  </si>
  <si>
    <t>Dirección Administrativa - Gestión Ambiental</t>
  </si>
  <si>
    <t>Gestión de Recursos Físicos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</si>
  <si>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</si>
  <si>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</si>
  <si>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</si>
  <si>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</si>
  <si>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</si>
  <si>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</si>
  <si>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</si>
  <si>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</si>
  <si>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</si>
  <si>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</si>
  <si>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</si>
  <si>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</si>
  <si>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</si>
  <si>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</si>
  <si>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</si>
  <si>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Dirección Administrativa - Equipo de Mantenimiento</t>
  </si>
  <si>
    <t xml:space="preserve">
Número de solicitudes de creación de línea de contratación radicadas</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</si>
  <si>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</si>
  <si>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</si>
  <si>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</si>
  <si>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</si>
  <si>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</si>
  <si>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Gestión Estratégica del Talento Humano</t>
  </si>
  <si>
    <t>Plan estratégico de Talento Humano</t>
  </si>
  <si>
    <t xml:space="preserve">Dirección Administrativa - Equipo de Carrera Administrativa </t>
  </si>
  <si>
    <t>Carpeta de Carrera Administrativa con la información de la planta actualizada trimestralmente</t>
  </si>
  <si>
    <t xml:space="preserve">Actualizar la Caracterización de los servidores públicos de la Corporación. </t>
  </si>
  <si>
    <t>1</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</si>
  <si>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</si>
  <si>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</si>
  <si>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</si>
  <si>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</si>
  <si>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</si>
  <si>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</si>
  <si>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</si>
  <si>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</si>
  <si>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</si>
  <si>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Efectuar inducción a los servidores públicos que se vinculen a la Corporación</t>
  </si>
  <si>
    <t>Dirección Administrativa - Equipo de Posesiones</t>
  </si>
  <si>
    <t>Efectuar reinducción a los servidores públicos vinculados a la Corporación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</si>
  <si>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</si>
  <si>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</si>
  <si>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</si>
  <si>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</si>
  <si>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</si>
  <si>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</si>
  <si>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</si>
  <si>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</si>
  <si>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3</t>
  </si>
  <si>
    <t xml:space="preserve">Nro.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</si>
  <si>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</si>
  <si>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</si>
  <si>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</si>
  <si>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</si>
  <si>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</si>
  <si>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</si>
  <si>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</si>
  <si>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</si>
  <si>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</si>
  <si>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</si>
  <si>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</si>
  <si>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</si>
  <si>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</si>
  <si>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</si>
  <si>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</si>
  <si>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</si>
  <si>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</si>
  <si>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</si>
  <si>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</si>
  <si>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</si>
  <si>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</si>
  <si>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</si>
  <si>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</si>
  <si>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</si>
  <si>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</si>
  <si>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</si>
  <si>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</si>
  <si>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</si>
  <si>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</si>
  <si>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</si>
  <si>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</si>
  <si>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</si>
  <si>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</si>
  <si>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</si>
  <si>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</si>
  <si>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</si>
  <si>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</si>
  <si>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</si>
  <si>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</si>
  <si>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</si>
  <si>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</si>
  <si>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Ejecutar las actividades establecidas en el Plan Institucional de Capacitación - PIC, para los funcionarios del Concejo de Bogotá de conformidad con la normatividad vigente, las directrices y lineamientos impartidos por el DAFP y el DASCD. </t>
  </si>
  <si>
    <t xml:space="preserve">Registros de asistencia y evaluación de las actividades de capacitación. </t>
  </si>
  <si>
    <t>Dirección Administrativa - Bienestar Social
Posesiones</t>
  </si>
  <si>
    <t>Incremento en el nivel de satisfacción en las actividades de inducción, entrenamiento y capacitación</t>
  </si>
  <si>
    <t>Encuestas de evaluación actividades de inducción, entrenamiento y capacitación</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</si>
  <si>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</si>
  <si>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</si>
  <si>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</si>
  <si>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</si>
  <si>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</si>
  <si>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</si>
  <si>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</si>
  <si>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Realizar el diagnóstico de necesidades de  bienestar laboral, conforme a los lineamientos metodológicos aplicables</t>
  </si>
  <si>
    <t>Nro. Diagnosticos presentados</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</si>
  <si>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</si>
  <si>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</si>
  <si>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</si>
  <si>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</si>
  <si>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Plan de Bienestar</t>
  </si>
  <si>
    <t>Plan de trabajo del Sistema de Gestión de Seguridad y Salud en el Trabajo</t>
  </si>
  <si>
    <t>Dirección Administrativa - Equipo Seguridad y Salud en el Trabajo</t>
  </si>
  <si>
    <t>Formato Autoevaluacion de estandares mínimos SGSST diligenciado</t>
  </si>
  <si>
    <t>Evaluación inicial estandares mínimos del SGSST</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</si>
  <si>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</si>
  <si>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</si>
  <si>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</si>
  <si>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</si>
  <si>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</si>
  <si>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</si>
  <si>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 xml:space="preserve">Nro. De funcionarios vinculados al modelo de teletrabajo </t>
  </si>
  <si>
    <t>Actos administrativos de vinculación de los teletrabajadores de las UAN</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</si>
  <si>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</si>
  <si>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</si>
  <si>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</si>
  <si>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</si>
  <si>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</si>
  <si>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</si>
  <si>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 xml:space="preserve">Eficacia </t>
  </si>
  <si>
    <t>Actas de reuniones 
Agendas mensuales 
Disponibles en red interna</t>
  </si>
  <si>
    <t xml:space="preserve">Gestión Normativa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</si>
  <si>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</si>
  <si>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</si>
  <si>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</si>
  <si>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</si>
  <si>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</si>
  <si>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</si>
  <si>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</si>
  <si>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</si>
  <si>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</si>
  <si>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</si>
  <si>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</si>
  <si>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</si>
  <si>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</si>
  <si>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</si>
  <si>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</si>
  <si>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</si>
  <si>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</si>
  <si>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</si>
  <si>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</si>
  <si>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</si>
  <si>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Secretaría General
Comisiones permanentes</t>
  </si>
  <si>
    <t>Control Político</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</si>
  <si>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</si>
  <si>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</si>
  <si>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</si>
  <si>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</si>
  <si>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</si>
  <si>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</si>
  <si>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</si>
  <si>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</si>
  <si>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</si>
  <si>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</si>
  <si>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</si>
  <si>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</si>
  <si>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</si>
  <si>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</si>
  <si>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</si>
  <si>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</si>
  <si>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</si>
  <si>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</si>
  <si>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</si>
  <si>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</si>
  <si>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</si>
  <si>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</si>
  <si>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</si>
  <si>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</si>
  <si>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</si>
  <si>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</si>
  <si>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</si>
  <si>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</si>
  <si>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</si>
  <si>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</si>
  <si>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</si>
  <si>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</si>
  <si>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</si>
  <si>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</si>
  <si>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</si>
  <si>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</si>
  <si>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</si>
  <si>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</si>
  <si>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</si>
  <si>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</si>
  <si>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</si>
  <si>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</si>
  <si>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</si>
  <si>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</si>
  <si>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</si>
  <si>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</si>
  <si>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</si>
  <si>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</si>
  <si>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</si>
  <si>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</si>
  <si>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</si>
  <si>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</si>
  <si>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</si>
  <si>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</si>
  <si>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</si>
  <si>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</si>
  <si>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</si>
  <si>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</si>
  <si>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</si>
  <si>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</si>
  <si>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</si>
  <si>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</si>
  <si>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</si>
  <si>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</si>
  <si>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</si>
  <si>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</si>
  <si>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</si>
  <si>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</si>
  <si>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</si>
  <si>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</si>
  <si>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</si>
  <si>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Kit de innovación del Concejo actualizado</t>
  </si>
  <si>
    <t>Kit del funcionario y/o el concejal innovador entregado a los concejales y UAN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</si>
  <si>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</si>
  <si>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</si>
  <si>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</si>
  <si>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</si>
  <si>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 xml:space="preserve">Dirección Financiera </t>
  </si>
  <si>
    <t>Gestión Financiera</t>
  </si>
  <si>
    <t>Participación ciudadana</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</si>
  <si>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</si>
  <si>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</si>
  <si>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</si>
  <si>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</si>
  <si>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</si>
  <si>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</si>
  <si>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</si>
  <si>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</si>
  <si>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</si>
  <si>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</si>
  <si>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</si>
  <si>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</si>
  <si>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</si>
  <si>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</si>
  <si>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</si>
  <si>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</si>
  <si>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</si>
  <si>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</si>
  <si>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</si>
  <si>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</si>
  <si>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</si>
  <si>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</si>
  <si>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</si>
  <si>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</si>
  <si>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</si>
  <si>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</si>
  <si>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</si>
  <si>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</si>
  <si>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</si>
  <si>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</si>
  <si>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</si>
  <si>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</si>
  <si>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</si>
  <si>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</si>
  <si>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</si>
  <si>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</si>
  <si>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</si>
  <si>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</si>
  <si>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</si>
  <si>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Mantener actualizada la información relativa a la creación, modificaciones, organización o distribución de la planta de personal de la Corporación y las diferentes situaciones administrativas,  accesible a los funcionarios.</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</si>
  <si>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</si>
  <si>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Gobierno Digital</t>
  </si>
  <si>
    <t>Seguridad Digital</t>
  </si>
  <si>
    <t>Seguimiento y Evaluación del Desempeño Institucional</t>
  </si>
  <si>
    <t>Plan Anual de Vacantes</t>
  </si>
  <si>
    <t xml:space="preserve">Plan institucional de capacitación </t>
  </si>
  <si>
    <t>Plan de Gestión de integridad</t>
  </si>
  <si>
    <t>Plan Anual de Adquisiciones</t>
  </si>
  <si>
    <t>Plan de Incentivos Institucionales</t>
  </si>
  <si>
    <t>Plan Estratégico de Seguridad Vial</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</si>
  <si>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</si>
  <si>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</si>
  <si>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&gt; 90</t>
  </si>
  <si>
    <t>Documentos e información publicados en el botón de transparencia de la pagina Web</t>
  </si>
  <si>
    <t>Informe de medición del ITA</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</si>
  <si>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</si>
  <si>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</si>
  <si>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</si>
  <si>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</si>
  <si>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</si>
  <si>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</si>
  <si>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</si>
  <si>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</si>
  <si>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</si>
  <si>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Plan Estratégico de Tecnologías de la Información y Comunicación</t>
  </si>
  <si>
    <t>Sistemas y Seguridad de la Información</t>
  </si>
  <si>
    <t>Numero de solicitudes realizadas</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</si>
  <si>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</si>
  <si>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</si>
  <si>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</si>
  <si>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</si>
  <si>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</si>
  <si>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</si>
  <si>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</si>
  <si>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</si>
  <si>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Efectuar monitoreo a la gestión de riesgos de seguridad de la información de la Corporación</t>
  </si>
  <si>
    <t>Consolidado  de  monitoreos a la gestión de riesgos de seguridad de la información por proceso</t>
  </si>
  <si>
    <t>Número de monitoreos realizados</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</si>
  <si>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</si>
  <si>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</si>
  <si>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</si>
  <si>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</si>
  <si>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Realizar un análisis de vulnerabilidades en seguridad de la información</t>
  </si>
  <si>
    <t>Reporte de vulnerabilidades en seguridad de la información</t>
  </si>
  <si>
    <t>Número de análisis de vulnerabilidades realizados</t>
  </si>
  <si>
    <t>Establecer los parámetros para la visualización de información en la sede electrónica</t>
  </si>
  <si>
    <t>Dirección Administrativa
Oficina Asesora de Comunicaciones</t>
  </si>
  <si>
    <t>Guía de visualización</t>
  </si>
  <si>
    <t>Número de guías realizadas</t>
  </si>
  <si>
    <t>Protocolo IPv6 Implementado en la Corporación</t>
  </si>
  <si>
    <t>Número de Protocolos implementados</t>
  </si>
  <si>
    <t>Informe final de implementación</t>
  </si>
  <si>
    <t>Establecer la infraestructura critica de tecnología</t>
  </si>
  <si>
    <t>Informe con la infraestructura critica de la Corporación</t>
  </si>
  <si>
    <t>Número de informes realizados</t>
  </si>
  <si>
    <t>Documento con la identificación de la infraestructura critica de la Corporación</t>
  </si>
  <si>
    <t>Plan de Seguridad y Privacidad de la Información</t>
  </si>
  <si>
    <t>Plan de Tratamiento de Riesgos de Seguridad y Privacidad de la Información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</si>
  <si>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</si>
  <si>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 xml:space="preserve">Informe de seguimiento y evaluación del PAAC por parte de la Oficina de Control Interno </t>
  </si>
  <si>
    <t>Sumatoria del porcentaje de ejecución de los componentes del PAAC, de acuerdo a evaluación de la OCI / Número de componentes del PAAC de la Corporación</t>
  </si>
  <si>
    <t xml:space="preserve">Componentes del PAAC 2021 de la Corporación, ejecutados </t>
  </si>
  <si>
    <t>Alcanzar un cumplimiento promedio superior al 90% en la ejecución de los componentes del Plan Anticorrupción y de Atención al ciudadano -PAAC- de la Corporación, para el 2021</t>
  </si>
  <si>
    <t>Biblioteca Jurídica Virtual en operación, para el seguimiento de los acuerdos y de los proyectos de acuerdo</t>
  </si>
  <si>
    <t xml:space="preserve">Fortalecimiento institucional y simplificación de procesos </t>
  </si>
  <si>
    <t xml:space="preserve">Secretaría General </t>
  </si>
  <si>
    <t>(Número de actividades ejecutadas / Número de actividades programadas) * 100</t>
  </si>
  <si>
    <t>Registros disponibles en la dependencia responsable</t>
  </si>
  <si>
    <t>Desarrollar el 100% de las actividades previstas para la vigencia, para avanzar en la puesta en operación de la Biblioteca Jurídica Virtual, que permita hacer seguimiento a los acuerdos y proyectos de acuerdo</t>
  </si>
  <si>
    <t>Anales y Relatoría</t>
  </si>
  <si>
    <t>Mesa Directiva 
Junta de Voceros 
Secretaría General</t>
  </si>
  <si>
    <t>Evaluación de Resultados</t>
  </si>
  <si>
    <t>Desarrollar el 100% de las actividades previstas para la vigencia, para coordinar la agenda de trabajo conjunto con los Concejos de la región</t>
  </si>
  <si>
    <t>Desarrollar el 100% de las actividades previstas para la vigencia, para realizar encuentros temáticos con los Concejos de la región</t>
  </si>
  <si>
    <t>Desarrollar el 100% de las actividades previstas para la vigencia, para consolidar el Semillero de innovación del Concejo de Bogotá</t>
  </si>
  <si>
    <t>Diagnóstico de los retos, necesidades y oportunidades de mejora para una participación efectiva de la ciudadanía en la Corporación, con los avances programados para la vigencia</t>
  </si>
  <si>
    <t>Desarrollar el 100% de las actividades previstas para la vigencia, para diagnosticar los retos, las necesidades y oportunidades de mejora para una participación efectiva de la ciudadanía en la Corporación</t>
  </si>
  <si>
    <t>Semillero de innovación con los avances programados para la vigencia</t>
  </si>
  <si>
    <t xml:space="preserve">Sistema de medición de la gestión del Concejo y de los Concejales de Bogotá, con los avances programados para la vigencia </t>
  </si>
  <si>
    <t>Agenda de trabajo conjunto con los Concejos de la región, con los avances programados para la vigencia</t>
  </si>
  <si>
    <t xml:space="preserve">Biblioteca Jurídica Virtual, con los avances programados para la vigencia </t>
  </si>
  <si>
    <t>Encuentros temáticos con los concejos de la región realizados, conforme a lo programado para la vigencia</t>
  </si>
  <si>
    <t xml:space="preserve">Talento Humano
Gestión de Recursos Fisicos </t>
  </si>
  <si>
    <t>Revisión: Dirección Jurídica - Atención al Ciudadano, Secretaria General, Comisiones permanentes, Dirección administrativa, Dirección Financiera, Oficina Asesora de Comunicaciones y Oficina Asesora de Planeación
Reporte: Líder del Equipo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</si>
  <si>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</si>
  <si>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Ejecución y reportes: Dependencias responsables de las actividad de participación (Ver cronograma)
Consolidación:  Oficina Asesora de Planeación
Reporte: Líder del Equipo</t>
  </si>
  <si>
    <t>Solicitudes de la publicación y reporte: Dependencias responsables de las actividad de participación (Ver cronograma).
 Divulgación: Oficina Asesora de Comunicaciones.
Consolidación:  Oficina Asesora de Planeación
Reporte: Líder del Equipo</t>
  </si>
  <si>
    <t>Gestión Documental</t>
  </si>
  <si>
    <t>Estrategia de comunicación interna diseñada y con su primera fase implementada
Segudo Trimestre: Diseño
Cuatro Trimestre: Inicio de implementación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</si>
  <si>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</si>
  <si>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</si>
  <si>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 xml:space="preserve">Solicitud de asignación de recursos, términos de referencia, solicitud de contratación, de la empresa que realizará el rediseño de la Página web, con sus respectivos manuales </t>
  </si>
  <si>
    <t>Términos de referencia y trámites administrativos realizados, 
Informe de gestión</t>
  </si>
  <si>
    <t xml:space="preserve">Solicitud de asignación de recursos, términos de referencia, solicitud de contratación, de la empresa que realizará el rediseño de la intranetb, con sus respectivos manuales </t>
  </si>
  <si>
    <t>Realizar las actividades preparatorias para las Audiencia públicas de Rendición de Cuentas semestrales del Concejo de Bogotá, en el contexto del Plan de Acción de Rendición de Cuentas</t>
  </si>
  <si>
    <t>Realizar jornadas del Programa de Escuela al Concejo, acorde con la demanda y apertura por la pandemia de covid 19 de los colegios públicos del Distrito</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</si>
  <si>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</si>
  <si>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Realizar la solicitud de asignación de recursos y definir los términos de referencia, solicitud de contratación (y demas procesos administrativos)  para contratar la empresa que realizará la "Medición de la imagen y reconocimiento del Concejo de Bogotá"</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</si>
  <si>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</si>
  <si>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Coordina:
Oficina Asesora de Comunicaciones
Acompañamiento y asesoría:
-Demolab
- Oficina Asesora de Planeación</t>
  </si>
  <si>
    <t>(Nro. Actualizaciones ejecutadas/ Nro Actualizaciones programadas) * 100</t>
  </si>
  <si>
    <t>Consolidar una herramienta digital con la información de la planta de personal y sus situaciones administrativas, que permita generar reportes y conocer el estado en tiempo real.</t>
  </si>
  <si>
    <t>Dirección Administrativa - Equipo Técnico de Talento Humano</t>
  </si>
  <si>
    <t>(Nro de jornadas de inducción realizadas / Nro de jornadas de inducción programadas)*100</t>
  </si>
  <si>
    <t>Listas de asistencia de las jornadas de inducción</t>
  </si>
  <si>
    <t>Jornadas de inducción realizadas</t>
  </si>
  <si>
    <t>Jornadas de reinducción realizadas</t>
  </si>
  <si>
    <t>(Nro de jornadas de reinducción realizadas / Nro de jornadas de reinducción programadas)*100</t>
  </si>
  <si>
    <t>Listas de asistencia de las jornadas de reinducción</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</si>
  <si>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</si>
  <si>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</si>
  <si>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</si>
  <si>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</si>
  <si>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(Nro. Actividades ejecutadas/ Nro. Actividades programadas) * 100</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</si>
  <si>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</si>
  <si>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</si>
  <si>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</si>
  <si>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('Nro. de capacitaciones ejecutadas del PIC / Nro. de capacitaciones programadas en el PIC para la vigencia)* 100</t>
  </si>
  <si>
    <t>Capacitaciones programadas  y realizadas</t>
  </si>
  <si>
    <t>Incrementar en un 3% el nivel de satisfacción de los servidores públicos de la Corporación con las actividades de inducción,  entrenamiento y capacitación en las que participa.</t>
  </si>
  <si>
    <t>Incremento del 3%</t>
  </si>
  <si>
    <t>('Nro. Evaluacioes satisfactorias /Nro de evaluaciones realizadas)*100</t>
  </si>
  <si>
    <t xml:space="preserve">Realizar un piloto de la Metodología para evaluar la aplicación de lo aprendido por parte de los servidores que asisten a las capacitaciones durante la vigencia </t>
  </si>
  <si>
    <t>Informe de los resultados obtenidos en la prueba piloto presentado al Equipo técnico de Talento Humano</t>
  </si>
  <si>
    <t>('Nro. De actividades ejecutadas /Nro de actividades programadas en el plan)*100</t>
  </si>
  <si>
    <t>Diagnóstico de necesidades de bienestar laboral presentado</t>
  </si>
  <si>
    <t>Acta de la sesión del Equipo T. Taleno Humano donde se presento los resultados  del Diagnóstico de necesidades  bienestar laboral</t>
  </si>
  <si>
    <t>Publicación del plan en el portal web de la Corporación</t>
  </si>
  <si>
    <t>Registros de inscripción a las actividades de Bienestar</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</si>
  <si>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</si>
  <si>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</si>
  <si>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</si>
  <si>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</si>
  <si>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Aplicar autoevaluación del SGSST con base en los estándares establecidos por la  Resolución 312 de  2019</t>
  </si>
  <si>
    <t>(Nro. Actividades realizadas/Nro. Programadas) * 100</t>
  </si>
  <si>
    <t>Registros, asistencias, memorandos, correos electrónicos
Informe de avance en la ejecución del plan de trabajo del SGSST, presentado al COPASST</t>
  </si>
  <si>
    <t>Vincular funcionarios adscritos las Unidades de Apoyo Normativo al modelo de teletrabajo en la Entidad.</t>
  </si>
  <si>
    <t>15 funcionarios vinculados al modelo de teletrabajo</t>
  </si>
  <si>
    <t>Mesa Directiva - Demolab
Equipo Técnico de Gestión del Conocimiento y la innovación</t>
  </si>
  <si>
    <t>Dirección Administrativa 
(Talento Humano, Capacitación/Mantenimiento/Movilidad/ y Seguridad y Salud en el Trabajo y Gestión Ambiental)</t>
  </si>
  <si>
    <t xml:space="preserve">Formular y radicar ante Secretaría Distrital de Movilidad el Plan Integral de Movilidad Sostenible del Concejo de Bogotá D.C.  </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</si>
  <si>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</si>
  <si>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</si>
  <si>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</si>
  <si>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Listado de bienes y servicios,  solicitudes de contratación con claúsulas ambientales incorporadas, guia para definir requisitos ambientales en los proceos de adquisición de bienes y servicios</t>
  </si>
  <si>
    <t>3 Líneas de contratación solicitadas</t>
  </si>
  <si>
    <t xml:space="preserve">Radicaciones de las solicitudes ante la Dirección Financiera </t>
  </si>
  <si>
    <t>Dirección Administrativa - Seguridad y Salud en el Trabajo</t>
  </si>
  <si>
    <t xml:space="preserve">Radicación de asignación de recursos </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</si>
  <si>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</si>
  <si>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Solicitud de creación de la línea de contratación radicada ante la Dirección Financiera</t>
  </si>
  <si>
    <t xml:space="preserve">Número de solicitudes de creación de recursos radicada </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</si>
  <si>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</si>
  <si>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</si>
  <si>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Evidencias incorporadas al informe de actividades del contratista</t>
  </si>
  <si>
    <t>GDE-FO-003 Reporte interno de las actividades de participacion ciudadanada</t>
  </si>
  <si>
    <t>Defensor al Ciudadano</t>
  </si>
  <si>
    <t>Realizar las actividades requeridas para la solicitud de los procesos de contratación (Togaf, COBIT, ITIL)</t>
  </si>
  <si>
    <t>Fichas técnicas y solicitudes de contratación (Togaf, COBIT, ITIL)</t>
  </si>
  <si>
    <t>Radicación de solicitudes de contratación ante la Secretaría Distrital de Hacienda (Togaf, COBIT, ITIL)</t>
  </si>
  <si>
    <t>Documento tipo informe con las vulnerabilidades de seguridad de la información evidenciadas, presentado al Equipo Técnico de Seguridad de la Información</t>
  </si>
  <si>
    <t>Documento guía para la visualización de información en la sede electrónica, presentado al Equipo Técnico de Seguridad de la Información</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</si>
  <si>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</si>
  <si>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</si>
  <si>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</si>
  <si>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Finalizar la implementación del protocolo IPV6 en el Concejo de Bogotá</t>
  </si>
  <si>
    <t>Actas de reuniones 
Agendas semestrales disponibles en red interna</t>
  </si>
  <si>
    <t>Sesiones para el seguimiento de la emergencia sanitaria y la recuperación económica post pandemia</t>
  </si>
  <si>
    <t>(Número de sesiones realizadas/Número de sesiones programadas)*100</t>
  </si>
  <si>
    <t xml:space="preserve">Lista de las organizaciones civiles que se puedan acercar a la Corporaciòn </t>
  </si>
  <si>
    <t>Número de listados de las organizaciones civiles que se pueda acercar a la Corporación</t>
  </si>
  <si>
    <t>Diseñar e implementar un sistema de relatoría actualizado y un modelo de gestión de contenidos e información, con base en el diagnóstico realizado en la vigencia 2020</t>
  </si>
  <si>
    <t>Sistema de relatoría y  modelo de gestión de contenidos e información, actualizados</t>
  </si>
  <si>
    <t>Solicitudes de contratación del equipo 
Solicitud para la adquisición del software</t>
  </si>
  <si>
    <t>(Número de actividades ejecutadas / Número de actividades programadas)*100</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</si>
  <si>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</si>
  <si>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</si>
  <si>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</si>
  <si>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</si>
  <si>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</si>
  <si>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</si>
  <si>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</si>
  <si>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</si>
  <si>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</si>
  <si>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</si>
  <si>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</si>
  <si>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</si>
  <si>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</si>
  <si>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</si>
  <si>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</si>
  <si>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Establecer la estructura del Modelo de requisitos para la gestión de documentos electrónicos y  los requisitos técnicos y funcionales para la implementación de una herramienta de gestión documental con base en el Diagnóstico Integral de Archivo</t>
  </si>
  <si>
    <t>Documento con los componentes que debe contemplar el modelo elaborado</t>
  </si>
  <si>
    <t xml:space="preserve">Número del modelo de requisitos programados sobre documento elaborado </t>
  </si>
  <si>
    <t>Documentar el modelo de requisitos estableciendo sus  fases de implementación y los requisitos técnicos y funcionales revisados por el proceso de sistemas y el Archivo de Bogotá</t>
  </si>
  <si>
    <t>Cuadro de seguimiento de consumo de  agua, orden de servicio de  lavado de tanques de agua potable, Piezas divulgativas,  revisiones hidrosanitarias,  inventario, registros asistencia  y/o convocatoria de capacitación.</t>
  </si>
  <si>
    <t>Cuadro de seguimiento de consumo de  energía, piezas divulgativas,  inventario, registros asistencia y/o convocatoria de capacitación.</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</si>
  <si>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</si>
  <si>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</si>
  <si>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</si>
  <si>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</si>
  <si>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</si>
  <si>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Estudio técnico consolidado con los soportes estructurales, administrativos y presupuestales requeridos para su presentación de propuesta a la plenaria de la Corporación.</t>
  </si>
  <si>
    <t>Implementar un esquema de programación y seguimiento al proceso de adquisición de bienes y servicios de manera articulada entre la  Secretaria Distrital de Hacienda y el Concejo de Bogotá D.C.</t>
  </si>
  <si>
    <t>Adoptar un instrumento de planeación financiera que permita articular las metas de los planes, programas y proyectos de la Corporación con los esquemas de financiación requeridos para su implementación.</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</si>
  <si>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</si>
  <si>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</si>
  <si>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Realizar el proceso de depuración contable de la cartera clasificada por edades en relación con el concepto de  incapacidades, que permita generar la razonabilidad en los estados financieros de la entidad.</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</si>
  <si>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</si>
  <si>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</si>
  <si>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Organizar el archivo de gestión, relacionado con las historias laborales, nómina y autoliquidaciones, de acuerdo con los lineamientos en materia de Gestión Documental, que permitan identificar los activos de información y garantizar su seguridad.</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</si>
  <si>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</si>
  <si>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Actas de sesión de comite de seguimiento del convenio.</t>
  </si>
  <si>
    <t>Sesiones de seguimiento realizadas</t>
  </si>
  <si>
    <t>Número de sesiones de seguimiento realizadas</t>
  </si>
  <si>
    <t xml:space="preserve">Actas de sesiones de seguimiento a los acuerdos </t>
  </si>
  <si>
    <t>11</t>
  </si>
  <si>
    <t>Desarrollar el 100% de las actividades previstas para la vigencia, para avanzar en el diseño y adopción del sistema de medición de la gestión del Concejo y de los Honorables Concejales de Bogota</t>
  </si>
  <si>
    <t>Proyectos de inversión</t>
  </si>
  <si>
    <t>Ver en el siguiente link http://concejodebogota.gov.co/programas-y-proyectos/cbogota/2019-03-22/111405.php</t>
  </si>
  <si>
    <t>Plan de adquisiciones (Planes generales de compras)</t>
  </si>
  <si>
    <t>Ver en el siguiente link http://concejodebogota.gov.co/8-4-plan-anual-de-adquisiciones/cbogota/2017-11-23/080517.php</t>
  </si>
  <si>
    <t>Distribución presupuestal de proyectos de inversión</t>
  </si>
  <si>
    <t xml:space="preserve">
Presupuesto</t>
  </si>
  <si>
    <t>Ver en el siguiente link http://concejodebogota.gov.co/5-1-presupuesto-general/cbogota/2020-03-10/095937.php</t>
  </si>
  <si>
    <t>Actas de sesión del Comité Institucional de Gestión y Desempeño, del 25 y 28 de enero de 2021</t>
  </si>
  <si>
    <t>28 de enero de 2021</t>
  </si>
  <si>
    <t>Número de kits actualizados</t>
  </si>
  <si>
    <t>Código: GDE-FO-001
Versión: 4
Vigencia : 11-Dic-2020</t>
  </si>
  <si>
    <t>19 de marzo de 2021</t>
  </si>
  <si>
    <t>Realizar inscripción al programa de Gestión Ambiental Empresarial de la Secretaría de Ambiente.</t>
  </si>
  <si>
    <t>Inscripción en el programa de Gestión Ambiental Empresarial de la estrategía  Acercar  de SDA</t>
  </si>
  <si>
    <t>Número de radicados de inscripción realizados</t>
  </si>
  <si>
    <t>Radicado de la inscripción en el programa de Gestión Ambiental Empresarial  de la estrategía Acercar de la Secretaría Distrital de Ambiente</t>
  </si>
  <si>
    <t>Propuesta de modificación del modelo organizacional consolidada.</t>
  </si>
  <si>
    <t xml:space="preserve">Documento técnico adoptado en el cual se establezca el esquema de programación y seguimiento  al proceso de adquisición de bienes y servicios.
</t>
  </si>
  <si>
    <t>Esquema de programación y seguimiento  al proceso de adquisición de bienes y servicios implementado.</t>
  </si>
  <si>
    <t xml:space="preserve">Documento técnico adoptado, en el marco del esquema de Seguimiento de Contratación  de Bienes y Servicios que adelanta la Secretaria Distrital de Hacienda para el  Concejo de Bogotá D.C </t>
  </si>
  <si>
    <t>Instrumento de planeación financiera estructurado</t>
  </si>
  <si>
    <t>Instrumento de planeación financiera estructurado.</t>
  </si>
  <si>
    <t>Estructurar un instrumento de planeación financiera que permita articular las metas de los planes, programas y proyectos de la Corporación con los esquemas de financiación requeridos en el cual se tengan en cuenta los siguientes aspectos, entre otros: 
1. Plan plurianual de inversiones. 
2. Recursos asignados a cada vigencia. 
3. Plan Anual de Adquisiciones.
4. Proyectos de inversión. 
5. Proyección de necesidades y metas de los proyectos estratégicos para cada vigencia.</t>
  </si>
  <si>
    <t>Esquema de gerencia de proyectos adoptado</t>
  </si>
  <si>
    <t>Esquema de gerencia de proyectos adoptado.</t>
  </si>
  <si>
    <t>Documento técnico en el cual se establezcan los instrumentos definidos para la gerencia de los proyectos de inversión.</t>
  </si>
  <si>
    <t>Depuración contable de la cartera clasificada por edades en relación con el concepto de incapacidades</t>
  </si>
  <si>
    <t>(Valor total de incapacidades gestionadas) /(Valor total de incapacidades clasificadas por edades) *100%</t>
  </si>
  <si>
    <t>Informe depuración contable de la cartera clasificada por edades en relación con el concepto de incapacidades.</t>
  </si>
  <si>
    <t>Documento con los requerimientos técnicos, administrativos y operativos, como insumo para la actualización o implementación de un sistema de información que soporte el proceso de nomina.</t>
  </si>
  <si>
    <t>Número de documentos de requerimientos técnicos, administrativos y operativos.</t>
  </si>
  <si>
    <t>Documento técnico que contenga los siguientes elementos:
1. Diagnóstico del sistema de información.
2. Requerimientos técnicos, administrativos y operativos .
3. Ventajas y deficiencias del sistema actual.</t>
  </si>
  <si>
    <t>Desarrollar 5 fases para organizar técnicamente, de acuerdo con el principio de procedencia y de orden original, el archivo de gestión relacionado con las historias laborales, nómina y autoliquidaciones.</t>
  </si>
  <si>
    <t>(Número de fases desarrolladas/ Número de fases programadas)*100</t>
  </si>
  <si>
    <t>Informes mensuales de avance de actividades programadas de conformidad con las fases establecidas para el proyecto; propuesta técnica de organización del archivo; diagnóstico; FUID, entre otros.</t>
  </si>
  <si>
    <t>Actas de sesión del Comité Institucional de Gestión y Desempeño, del 19 de marzo de 2021.
Componentes ajustados:
- Actividad 115: Actividad, producto, meta, indicador, programación.
- Actividad 57: Indicador
- Actividada 60: producto, indicador, programación, método de verificación
- Actividad 61: Producto, indicador y método de verificación
- Actividad 62: producto, indicador, método de verificación
- Actividad 63: Producto, indicador, meta, Unidad de medida, programación y método de verificación
Actividad 64: Producto, indicador, meta,  programación, método de verificación
- Actividad 65: Producto, indicador, meta,  programación, método de verificación
- Actividad 135: Producto, indicador</t>
  </si>
  <si>
    <t>Seguimiento al convenio</t>
  </si>
  <si>
    <t>Actas de sesión de comité</t>
  </si>
  <si>
    <t>Meta Trimestre</t>
  </si>
  <si>
    <t>Avance</t>
  </si>
  <si>
    <t>Descripción / Análisis del Avance</t>
  </si>
  <si>
    <t>Medio de Verificación entregables</t>
  </si>
  <si>
    <t>Cálculo del avance</t>
  </si>
  <si>
    <t>SEGUIMIENTO TRIMESTRE I</t>
  </si>
  <si>
    <t xml:space="preserve">Para la formulación de la planeación institucional de la  para la vigencia 2021 se abrió espacio de participación ciudadana mediante publicación de los borradores del Plan de acción anual y el Plan Anticorrupción y de Atención al Ciudadano para consulta en la página web de la Corporación, en el período del 16 de diciembre de 2020 al 15 de enero del 2021. Las observaciones de la ciudadanía fueron recibidas mediante comunicación a la cuenta de correo electrónico institucional de la Oficina Asesora de Planeacion: planeacion@concejobogota.gov.co.
Igualmente, para el Plan Anticorrupción y de Atención al Ciudadano se desarrolló ejercicio de participación interna, mediante la publicación en la red interna de la Corporación del Borrador del plan entre los meses de noviembre, diciembre y enero, y la divulgación del espacio para realizar observacines mediante correos electrónicos masivos. </t>
  </si>
  <si>
    <t>Registro en la página web de la Corporación
Correos electrónicos institucionales</t>
  </si>
  <si>
    <t>Para el primer trimestre de la vigencia se divulgó el propósito y la estructura del Modelo Integrado de Planeación y Gestión -MIPG- a todos los servidores de la Corporación, mediante piezas comunicativas (infografías) elaboradas por la Oficina Asesora de Planeación y diseñadas con el acompañamiento d ela Oficina Asesora de Comunicaciones, las cuales fueron remitidas mediante correos electrónicos masivos. Así mismo, se divulgó los componentes principales del Plan de Acción cuatrienal de la Corporación para el período 2020 - 2023 y la estructura general del MIPG, a los directivos de la Corporación, en sesión del Comité Institucional de Gestión y Desempeño del mes de febrero.</t>
  </si>
  <si>
    <t>En Sesión del 25 de enero de 2021, del Comité Institucional de Gestión y Desempeño, se presentó el informe de cierre del plan de acción 2020 y los resultados de los indicadores de gestion de los procesos  estratégicos, de apoyo, soporte y de evaluación  del cuarto trimestre del año 2020, reportados por cada una  de las dependencias de la Corporación</t>
  </si>
  <si>
    <t>Los metodos de verificación son:
Hoja de calculo con el cronograma para la modificación del modelo organizacional.
Documento con la revisión de la propuesta de rediseño institucional 2020.</t>
  </si>
  <si>
    <t>Analisis de avance de las actividades:
En comite de seguimiento de obra se desarrollo la siguiente agenda: La revisión de compromisos, la gestión de adquisición de mobiliario, la socialización de la adquisición del sistema tecnológico y subestación electrica para las adecuaciones para el edificio existente, el avance de actividades y ejecución de obra, la inversión y compromisos de recursos, el avance en el contrato de interventoria, la socialización del balance presupuestal de la obra a la fecha, la intervención del espacio publico y la medición de consumo energetico.</t>
  </si>
  <si>
    <t>Los metodos de verificación son:
Acta de comité de seguimiento de avance de obra realizado el 18 de marzo de 2021, en el marco del Convenio entre la Agencia Nacional Inmobiliaria Virgilio Barco, Secretaria Distrital de Hacienda y el Concejo de Bogotá D.C.</t>
  </si>
  <si>
    <t>No se ha contratado el equipo interdisciplinario. Esto genera reprogramación en la actividad una vez se vincule el personal solicitado</t>
  </si>
  <si>
    <t>N/A</t>
  </si>
  <si>
    <t>- Se  efectúo la revisión en las TRD vigentes de las series y/o subseries que son susceptibles de eliminación por haber cumplido su tiempo de retención.
                                                                                                                                                                                                                                                                - Se enlazaron los registros correspondientes e inventario de las series misionales ubicadas en la Biblioteca.
- La capacitación programada para el 1er trimestre no se ha ejecutado por la falta de presencialidad caudasa por el aislamiento obligatorio.</t>
  </si>
  <si>
    <t>- Listados series susceptibles de eliminar por aplicación de TRD
- Aplicativo librejo</t>
  </si>
  <si>
    <t>Correos eléctronicos del 29-01-2021, 25-02-2021 y 24-03-2021, enviados al webmaster de la Corporación y a la profesional de la Oficina Asesora de Planeación, responsables de publicar el normograma en la página web y en la red interna de la entidad, respectivamente.</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</si>
  <si>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</si>
  <si>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2021IE1047 y 2021IE1048 del 29-01-2021 dirigidos a la Mesa Directiva y a los Honorables Concejales, respectivamente, remitidos mediante correo electrónico de la misma fecha.</t>
  </si>
  <si>
    <t>Hoja de vida de indicador del proceso gestión jurídica que puede consultarse en la red interna en la ruta: \\Cbprint\planeacion_sig\Indicadores de Gestion\Año 2021\9.Gestión Jurídica</t>
  </si>
  <si>
    <t>Se ha venido actualizando la información de la planta administrativa .</t>
  </si>
  <si>
    <t xml:space="preserve">La información se encuetra publicada en la Carpeta de Administrativa. </t>
  </si>
  <si>
    <t xml:space="preserve">No se reporta avance cuantitativo dado que, se está en proceso de cambio de  la metodlogía de inducción, la cual en adelante se hará a través del uso de la plataforma "induvirtual", aprovechando la aplicación Classroom.
Hay una avance cualitativo sintetizado en la definición de la estructura y contenidos de la inducción de la siguiente manera:
Los 5 ejes temáticos consolidados, actualizados y complementados quedaron estructurados de la siguiente manera:
1. Estructura y actividad misional.
2. Tópicos Generales.
3. Carrera Administrativa.
4. Situaciones Administrativas.
5. Trabajo seguro y responsable.
Autoevaluación.
Encuesta de satisfacción.
igualmente se requiere actualizar el procedimiento de inducción y las metas establecidas en el plan de acción
</t>
  </si>
  <si>
    <t>Se revisaron las imágenes que se emplearán para difundir el Programa, al tiempo que se revisaba el procedimiento que se creó para la vinculación de pasantes, con el fin de solicitar dicho acompañamiento</t>
  </si>
  <si>
    <t>Imágenes de campaña de divulgación creadas y revisadas para el programa de Bilinguismo.</t>
  </si>
  <si>
    <t>El Plan Anual de Vacantes fue actualizado y presentado al Equipo Tecnico de Gestión y Desempeño.</t>
  </si>
  <si>
    <t xml:space="preserve"> El Plan de Vacantes se encuentra publicado en la pagina de Planeación. </t>
  </si>
  <si>
    <t>El Plan de  Previsión de Recursos Humanos  fue actualizado y presentado al Equipo Tecnico de Gestión y Desempeño.</t>
  </si>
  <si>
    <t xml:space="preserve"> El Plan de Previsión de Recursos Humanos se encuentra publicado en la pagina de Planeación. </t>
  </si>
  <si>
    <t xml:space="preserve">Mediante el Acuerdo № 0389 del 30 de diciembre de 2020, se convocó a concurso de ascenso y abierto para la provisión definitva de los cargos vacantes que fueron reportados en la Oferta Publica de Empleos OPEC de la CNSC y se encuentra en proceso a la fecha por parte de la CNSC. Igualmente se presentó al Equipo Tecnico de Talento Humano del 16 de marzo de 2021, las vacantes reportadas en el SIMO; los dos (2) cargos de Auxiliar de Servicios Generales 370-03 y Auxiliar Administrativo 407-01 a la OPEC. </t>
  </si>
  <si>
    <t>Acta de reunión del Equipo Tecnico de Talento Humano del 16 de marzo de 2021</t>
  </si>
  <si>
    <t>Fue elaborado por el quipo de gestores de integridad en la reunión realizada el 3 de marzo de 2021</t>
  </si>
  <si>
    <t>Publicado el 24 de marzo de 2021 en la red interna de la Dirección Administrativa</t>
  </si>
  <si>
    <t>Se está dando cumplimiento a las actividades programadas en el Plan de Gestión de la Integridad, así: 
El 01-03-21 se remitió a Jaime Cabrejo (DA-Posesiones)  el video del Código de Integridad, para ser socializado en el proceso de inducción de los nuevos funcionarios. 
El 12-03-21 se solicitó presupuesto para la promoción y divulgación de los valores del Código de Integridad a la Dirección Financiera.
El 23-03-21 se socializó el Código de Integridad 
El 30-03-21 se socializó la Política de integridad El 26-03-21, la Oficina de Comunicaciones, envió las nuevas  piezas gráficas de los valores del Código de Integridad.
El 05-03-21 se socializó el valor de la Honestidad y se publicó como Wallpapers
El 06-04-21, se remitió Circular dirigida a los HC, invitándolos a participar con un representante de las UAN, en la promoción y divulgación  de los valores del Código de Integridad.
El 19-03-21 fue asignado el correo gestores integridad por la Oficina de Sistemas
El 01-03-21 se invitó a los nuevos gestores al curso de Cultura de Integridad, que dicta la Alcaldía Mayor de Bogotá (soy10aprende)</t>
  </si>
  <si>
    <t>Correos electrónicos , Actas de reunión, y listas de asistencia.</t>
  </si>
  <si>
    <t>Se formuló y publicó el PlC 2021 de la Corporación.</t>
  </si>
  <si>
    <t>PIC formulado y publicado en la página web de la Corporación y la red interna tanto en la carpeta de Planeación como en la carpeta de Bienestar Social, Capacitación e Incentivos.</t>
  </si>
  <si>
    <t>Se han ejecutado las capacitaciones que se tenían previstas para el periodo y se han realizado las respectivas encuestas de evaluación de impacto de las capacitaciones culminadas.</t>
  </si>
  <si>
    <t>Registros de asistencia a las capacitaciones efectuadas y evaluación de aquellas que ya han culminado.</t>
  </si>
  <si>
    <t>Se formuló y publicó el Plan de Incentivos Institucionales de la Corporación.</t>
  </si>
  <si>
    <t>Plan de Incentivos Institucionales formulado y publicado en la página web de la Corporación y la red interna tanto en la carpeta de Planeación como en la carpeta de Bienestar Social, Capacitación e Incentivos.</t>
  </si>
  <si>
    <t>Se dio inicio a las actividades del Plan de Incentivos Institucionales, colocando en conocimiento del Director Administrativo en las reuniones del área, la importancia de definir el tema de la Convocatoria de Equipos de Trabajo y las dificultades que presenta la misma en los términos de la Resolución No. 214 de 2019, en la que se basa dicha Convocatoria. Se proyectó una solicitud de concepto para la Dirección Jurídica, encontrando en el proceso que ya había sido expedido un concepto en la vigencia anterior, el cual también fue remitido a través del correo electrónico al Director Administrativo. Así mismo se planteó en dicha reunión,  que ya se contaba con el insumo principal para realizar la elección de los mejores funcionarios, habiéndose surtido la evaluación de los mejores funcionarios.</t>
  </si>
  <si>
    <t>Grabaciones o actas de las reuniones efectuadas con el Director y las distintas dependencias de la Dirección Administrativa y correo electrónico enviado al Director, remitiendo el proyecto de concepto, el concepto ya expedido y la Resolución objeto de controversia.</t>
  </si>
  <si>
    <t>Se elaboro el Plan de Bienestar de la endidad para la vigencia 2021</t>
  </si>
  <si>
    <t>El Plan de Bienestar se encuentra publicado en el portal web de la Corporación</t>
  </si>
  <si>
    <t>Se realizó la caminata ecológica y la conmemoración del día de la mujer, adicionalmente de abrieron inscripciones para los días de bienesta</t>
  </si>
  <si>
    <t>Enel Proceso de Bienestar se tienen los registros de las inscripciones, los informes de las actividades y las encuestas de satisfacción aplicadas en cada una de las actividades.</t>
  </si>
  <si>
    <t>Se elaboró la solicitud de creación de apertura de línea, pendiente trámite.</t>
  </si>
  <si>
    <t xml:space="preserve">Correo electrónico </t>
  </si>
  <si>
    <t xml:space="preserve">Se desarrollaron la totalidad de las 4 actividades programadas para el trimestre en  la Linea de Acción Vehículos Seguros del Plan Estrategico de Seguridad Vial  PESV, de la siguinete forma: 1. Se establecieron las rutinas y el cronograma proyectado de mantenimiento preventivo para los vehículos propios. 2. Se efectuó seguimiento a las solicitudes tramitadas de mantenimiento de vehículos propios y no propios y se registró la información correspondiente. 3. Se realizó consulta en las paginas web de los organismos de tránsito para verificar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Bienestar-Capacitación: Se inició con la planeación y ejecución del proceso de capacitación de Seguridad Vial para los conductores de la Corporación, en el marco del PIC, con la Universidad Sergio Arboleda. </t>
  </si>
  <si>
    <t>Correo electronico de fecha 26/03/2021, dirigido al lider del Equipo Técnico de Seguridad Vial y Movilidad Sostenible ETSVMS (Director Administrativo) mediante el cual se reportó el avance en el cumplimiento de las actividades del plan de acción del PESV para el primer trimestre de 2021. 
Bienesar-Capacitación: Proceso de planeación y ejecución de la capacitación del curso de Seguridad Vial para los conductores, a través de la pieza y enlaces de inscripción al curso y registros de asistencia al mismo.</t>
  </si>
  <si>
    <t>Elaborado, presentado y aprobadpo en CIGD y  publicado por OAP</t>
  </si>
  <si>
    <t>Red interna PLANEACION</t>
  </si>
  <si>
    <t xml:space="preserve"> Capacitaciones: EPP a onductores, Servicios Generales y  archivo/ COE: SCI/ Conductores: Estilos hábitos saludables-: Comer bien -Conducir  mejor, Comite de Convivvencia Laboral en nornatividad,  SALFLL:Alimentación 1a. infancia / 7. Brigada de Emergencia: confomación y responsabilidades,  PONAL Protocolo bioseguridad Concejo/ COPASST:  Socialización de funciones, Detalles que salvan . Nuevo protocolo de bioseguridad / Vacunaicon Covid 19 y  mitos. 
Actualización Induccion SST
* Divulgación: Estrategia SALFLL - Video/ Salvan vidas covid. 19/  linea escuchamos DACSD /Detalles que salvan  - Covid -19- SDCultural/   Prevención Covid 19 / Prevención de riesgo bimecanico y de informe Higine- Diesel, ausentismo y accidentalidad 2020.
* Actualización documental:  Programa capacitación SST, Estilos de vida y entornos de trabajo saludable,  Rehabilitación Laboral, PVE Visual- auditivo,   SVE OAM, Protocolo Bioseguridad, Procedimiento condiciones de salud, Formatos: Inscripción Brigada y   reporte actos y  condiciones inseguras
* Inspecciones: Exintores, gabientes. EPP, Seguidad CAD, Protocolo bioseguridad- aforos
* Seguimientos medicos ocupacionales,  exámenes de i ngreso y egreso,  cercos epidemiológicos, gestion  recomendaciones laborales, Inspecciones y entrevistas para Teletrabajo 
* Reporte e Investigaciones  de accidentes laborales
* Elaboración indicadores  e informe de SGSST: COPASST y  de cierre de año 2020 , FURAG
* Participación reuniones COPASST mensuales,  PESV - Encuestas/ Comité SG Ambiental trimestral/ COE Secretaria. Trimestral.
* Actualización carpeta red interna, intranet, atención de comunicaciones.
*  Gestión de contratación como apoyo a la supervisiónn : de  año 2020 y  nuevos procesos  y líneas.
</t>
  </si>
  <si>
    <t>Archivos  magnéticos de SGSST:carpetas  copasst, capacitacion, convivencia laboral,   Reporte e inv accidentes,  correos electrónicos,  Red interna PLANEACION y ADMINISTRATIVA,  Actas de CIGD, actas de COPASST, Acta de SGAmbiental</t>
  </si>
  <si>
    <t xml:space="preserve">Durante el primer trimestre con el acompañamiento de SG-SST se están realizando las pruebas establecidas en la Técnica para el Teletrabajo en el Concejo de Bogotá, D.C. Código: THU-GU-004 a 5 funcionarios tanto de la Planta Administrativa como de las Unidades de Apoyo Normativo. </t>
  </si>
  <si>
    <t xml:space="preserve">Actos administrativos de vinculación a la modalidad del Teletrabajo que se encuentran en la Direccion Administrativa </t>
  </si>
  <si>
    <t>Se realizó seguimiento al consumo de agua en el primer trimestre, revisión de unidades hidrosanitarias y elaboración y divulgación de pieza de comunicación.</t>
  </si>
  <si>
    <t>Registro de consumo de agua, formato de verificación de unidades y correo masivo.</t>
  </si>
  <si>
    <t>Se realizó seguimiento al consumo de energía el primer trimestre, esta pendiente que llegue la factura del mes de marzo y  se elaboro y divulgación  pieza de comunicación.</t>
  </si>
  <si>
    <t>Registro de consumo de energía, correo masivo.</t>
  </si>
  <si>
    <t>Se realizó seguimiento a registro de biciusuarios, se realizó jornada de mantenimiento de jardines, fumigación en las dos sedes, se realizó cargue del informe de huella de carbono, se elaboró pieza divulgativa de promoción de uso de la bicicleta.</t>
  </si>
  <si>
    <t>Registros de biciusuarios, registro fotografico de mantenimiento de jardines, orden de servicio de fumigación, soporte de cargue de información de huella de carbono, correo masivo.</t>
  </si>
  <si>
    <t>Se realizó seguimiento de generación de residuos aprovechables y peligrosos, se elaboró y publico pieza divulgativa de residuos,  se verifico el etiquetado y embalaje de los residuos peligrosos generados,  se cargo la información de registro de generadores de residuos peligrosos en la plataforma del IDEAM para las dos sedes, se realizó verificación de hojas de seguridad,  etiquetado de sustancias químicas.</t>
  </si>
  <si>
    <t>Bitacora de generación de residuos aprovechables y peligrosos, correo masivo, registro fotografico de etiquetado y embalaje de respel, soporte de cargue de información en el IDEAM, hojas de seguridad, informe de verificación de etiquetado de sustancias químicas.</t>
  </si>
  <si>
    <t>Se realizó una reunión al interior del proceso el día 15 de marzo de 2021 para revisar el estado y los avances a los planes de mejoramiento del proceso de SSI</t>
  </si>
  <si>
    <t xml:space="preserve">Archivos de seguimiento de los planes de mejoramiento
</t>
  </si>
  <si>
    <t>No fue posible realizar la sensibilización en los temas de seguridad de la información ya que a la fecha no se cuenta con el reponsable de seguridad de la información, y la socialización que se realiza en el marco de la inducción a nuevos funcionarios adicional no se han realizado inducciones a los nuevos funcionarios</t>
  </si>
  <si>
    <t>Se continuó con la ejecucion del contrato 200224 con RENATA el cual tuvo que ser suspendido el 18 de febrero ya que se evidenció la necesidad del traslado de enlace  de conectividad con ETB para finalizar las actividades de migración a IPV6.</t>
  </si>
  <si>
    <t xml:space="preserve">Documentación en la carpeta del contrato 200224
</t>
  </si>
  <si>
    <t>A fecha no se ha podido realizar la actividad, toda vez que no se contaba con equipo humano de demolab, sin embargo a la fecha ya se realizaron todos los tramites para la contratación del mismo.</t>
  </si>
  <si>
    <t xml:space="preserve">Como no se ha podido cotratar el equpo de talento humano de demolab no se han podido canalizar las propuestas, se espera que para el segundo trimestre esta meta se pueda concretar. </t>
  </si>
  <si>
    <t>No se ha podido dar cumplimiento, toda vez que en el 2020 no hubo acuerdos pactados con las organizaciones sindicales, se espera que para el 2021 si hay acuerdos se puedan crear las mesas para el siguimiento de lo pactado.</t>
  </si>
  <si>
    <t xml:space="preserve">Actas 
Agendas de sesiones de los meses de enero, febrero, marzo </t>
  </si>
  <si>
    <t xml:space="preserve">Resoluciones </t>
  </si>
  <si>
    <t>Plataforma "induvirtual" https://classroom.google.com/c/MTQ2ODkxODc4ODc0?cjc=a4abfgb
La medición de la inducción se realizará aplicando el siguiente indicador
Número de funcionarios capacitadas mediante la inducción virtual / Total de funcionarios posesionados *100</t>
  </si>
  <si>
    <t>Archivo: 11. Gestión de Recursos Físicos - Indicador Mantenimiento 1
Actividades ejecutadas = 9
Actividades planificadas = 15</t>
  </si>
  <si>
    <t xml:space="preserve">Se encuentran publicados en la Red Interna de la Corporación, en la siguiente RUTA: SECRETARIA GENERAL (//CBPRINT) (W:) ANALES Y PUBLICACIONES ACUERDOS 2021. Así mismo, se encuentran publicados en la Página web de la Corporación y en el Registro Distrital, los cuales se pueden consultar en los siguientes siguiente Links: http://concejodebogota.gov.co/acuerdos-y-resoluciones-2021/cbogota/2021-01-05/185611.php https://registrodistrital.secretariageneral.gov.co/
</t>
  </si>
  <si>
    <t>Durante el primer trimestre del año la junta de voceros en cumplimiento del reglamento interno se ha reunido en las siguientes fechas: 
Enero 14 de 2021
Enero 27 de 2021
Febrero 12 de 2021
Febrero  24 de 2021
Marzo 5 de 2021
Marzo 15 de 2021</t>
  </si>
  <si>
    <t>Los dieciséis (16)  Acuerdos de Ciudad radicados por la Alcaldía Mayor de Bogotá D.C.,  en la Secretaría General del Concejo de Bogotá se encuentran publicados en los Anales de la Corporación y en el Registro Distrital. A continuación se relacionan los Acuerdo Distritales publicados: 
- Acuerdo 794 de 2021 "Por el cual se establecen lineamientos para incentivar la oferta gratuita de estacionamiento de bicicletas y se dictan otras disposiciones"
- Acuerdo 795 de 2021 "Por el cual se fortalece la atención en salud mental a través del plan de salud pública de intervenciones colectivas y las funciones de inspección y vigilancia a la prestación de servicios de salud mental"
- Acuerdo 796 de 2021 "Por medio del cual se crea el Sistema Distrital de Información y Seguimiento de Hurto de Bicicletas y Teléfonos Celulares"
-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 Acuerdo 798 de 2021 "Por medio del cual se implementa la estrategia de compras locales “Bogotá compra Bogotá”  
- Acuerdo 799 de 2021  "Por medio del cual se ordena la implementación de medidas de seguridad vial, se promueve el seguimiento a la siniestralidad vial en el sistema integrado de transporte público y se dictan otras disposiciones"
- Acuerdo 800 de 2021 "Por medio del cual se crea la Mesa Permanente por la Calidad del Aire en la ciudad de Bogotá, D.C. y se establecen unos lineamientos sobre la materia"
- Acuerdo 801 de 2021 "Por el cual se prohíbe la comercialización de animales vivos en plazas de mercado, se regula su comercialización en otros establecimientos y se dictan otras disposiciones"
- Acuerdo 802 de 2021 "Por el cual se establecen lineamientos para la formulación de la metodología para la evaluación y ajuste de los intervalos del Índice Bogotano de Calidad de Aire - IBOCA, y se dictan otras disposiciones"
- Acuerdo 803 de 2021 "Por el cual se institucionaliza el Observatorio de Turismo de Bogotá y se establecen los lineamientos para su gestión y se dictan otras disposiciones"
- Acuerdo 804 de 2021 "Por medio del cual se declara la bicicleta como medio de transporte prioritario en Bogotá D.C. Y se dictan otras disposiciones para fortalecer su uso"
- Acuerdo 805 de 2021 "Por medio del cual se establece una política de dignificación de las prácticas laborales en el Distrito Capital de Bogotá"
- Acuerdo 806 de 2021 "Por medio del cual se establece BACATÁ HIDRÓPOLIS, se dan los lineamientos para su implementación y se dictan otras disposiciones" 
- Acuerdo 807 de 2021 "Por el cual se promueven estrategias integrales de alimentación saludable para desincentivar el consumo de sal y azúcar, con énfasis en bebidas azucaradas, para contribuir a mejorar la calidad de vida y la salud de la población del Distrito Capital"
- Acuerdo 808 de 2021 "Por el cual se prohíben progresivamente los plásticos de un solo uso en las entidades del Distrito Capital que hacen parte del sector central, descentralizado y localidades y se dictan otras disposiciones"
- Acuerdo 809 de 2021 "Por medio del cual se reforma el Acuerdo Distrital 017 de 1999, se armoniza normativamente y se reactiva el Consejo Distrital de Paz, Reconciliación, Convivencia y Transformación de Conflictos"</t>
  </si>
  <si>
    <t xml:space="preserve">No se ha podido dar cumplimiento porque a la fecha no se ha contratodo, el personal de demolab, pero ya se hizo la gestión para contratarlo. </t>
  </si>
  <si>
    <t>Durante el primer trimestre la Secretaría General desarrolló las convocatorias para  otorgar las siguientes ordenes al mérito:
1)  María Currea de Aya, en  el grado Cruz de Oro. Mediante la resolución No. 0102 del 4 de marzo de 2021 se confirió la orden a la Señora Aydee Rodríguez Soto
2) Javier de Nicoló, grado Cruz de Oro, . Mediante la resolución No. 0118 del 17 de marzo de 2021, se confirió la orden a la fundación Rojo Amarillo Negro siempre</t>
  </si>
  <si>
    <t>Analisis de avance de las actividades.
- Elaboración de un cronograma de actividades vinculando las dependencias  responsables para la realización del estudio técnico consolidado con los soportes estructurales, administrativos y presupuestales requeridos.
- Con los insumos para la propuesta de Rediseño Institucional 2020 (propuesta de manual de funciones, propuesta de proyecto de acuerdo y estudio técnico propuesto), se elaboro un documento revisando las acciones realizadas junto con las recomendaciones para finalizar el proceso.</t>
  </si>
  <si>
    <t>Durante el primer trimestre del año 2021 se actualizaron 21 documentos, aprobados en el CIGD, de los cuales 02 corresponden a los procedimientos: 
- Procedimiento  formulación y seguimiento del plan de acción cuatrienal y el plan de acción anual 
- Procedimiento de condiciones de salud.</t>
  </si>
  <si>
    <t xml:space="preserve">Red interna/Manual de Procesos y Procedimientos, Listado Maestro
02 procedimientos aprobados/02 procedimientos con puntos de control </t>
  </si>
  <si>
    <t>Se desarrolla la Fase I para el periodo de febrero y marzo con las siguientes acciones: Diagnostico preliminar, identificación e intervención  de los libros de autoliquidaciones, identificación e intervención de los libros de nomina, identificación de microfichas e identificación y depuración  del archivo de despacho del Director Financiero,</t>
  </si>
  <si>
    <t>Los metodos de verificación son:
- Primer informe de avance de proyecto en ejecución, organización del archivo de la Dirección Financiera.
- Segundo informe de avance de proyecto en ejecución, organización del archivo de la Dirección Financiera.</t>
  </si>
  <si>
    <t>Acta de sesión CIGD - U:\Comites Institucionales\Comité Institucional de Gestión y Desempeño Institucional\Actas sesiones 2021</t>
  </si>
  <si>
    <t>Correos electrónicos
Acta de sesión del Comité Institucional de Gestión y desempeño, publicada en la red interna</t>
  </si>
  <si>
    <r>
      <t xml:space="preserve">Se ha realizado la revisión mensual de la actualización del normograma de acuerdo con la información remitida por los procesos, así:
</t>
    </r>
    <r>
      <rPr>
        <u/>
        <sz val="12"/>
        <rFont val="Arial"/>
        <family val="2"/>
      </rPr>
      <t>Enero:</t>
    </r>
    <r>
      <rPr>
        <b/>
        <u/>
        <sz val="12"/>
        <rFont val="Arial"/>
        <family val="2"/>
      </rPr>
      <t xml:space="preserve">
</t>
    </r>
    <r>
      <rPr>
        <sz val="12"/>
        <rFont val="Arial"/>
        <family val="2"/>
      </rPr>
      <t xml:space="preserve">2. Comunicaciones e Información
7. Atención al Ciudadano
8. Talento Humano,
9.  Gestión Jurídica y
15. Evaluación Independiente 
</t>
    </r>
    <r>
      <rPr>
        <u/>
        <sz val="12"/>
        <rFont val="Arial"/>
        <family val="2"/>
      </rPr>
      <t xml:space="preserve">Febrero:
</t>
    </r>
    <r>
      <rPr>
        <sz val="12"/>
        <rFont val="Arial"/>
        <family val="2"/>
      </rPr>
      <t xml:space="preserve">2. Comunicaciones e Información
7. Atención al Ciudadano
9. Gestión Jurídica y
15. Evaluación Independientee
</t>
    </r>
    <r>
      <rPr>
        <u/>
        <sz val="12"/>
        <rFont val="Arial"/>
        <family val="2"/>
      </rPr>
      <t xml:space="preserve">Marzo:
</t>
    </r>
    <r>
      <rPr>
        <sz val="12"/>
        <rFont val="Arial"/>
        <family val="2"/>
      </rPr>
      <t>4. Gestión Normativa
5. Elección de Servidores Públicos Distritales
7. Atención al Ciudadano
8. Talento Humano
9. Gestión Jurídica
11. Gestión de Recursos Físicos
12. Sistemas y Seguridad de la Información y
15. Evaluación Independiente</t>
    </r>
  </si>
  <si>
    <t xml:space="preserve">Se formularon los siguientes indicadores del procedimiento control interno disciplinario: 
- Definición de la actuación administrativa a seguir
- Movimiento o impulso procesal de expedientes 
- Rotación o cambio de etapa de expedientes. 
Estos indicadores fueron aprobados por el Director Jurídico y remitidos a la Oficina Asesora de Planeación el 21 de enero de 2021. </t>
  </si>
  <si>
    <t>Se reporta avance del 8,8%, que no se incorpora al cálculo trimestral, dado que no estaba programado para el período objeto de seguimiento:  
A la fecha el proceso de evaluación independiente ha realizado la planeación de las auditorias de los procesos de Anales Publicaciones y relatoría y Gestión de recursos físicos, y ejecuta  la auditoría de Anales Publicaciones y relatoría.</t>
  </si>
  <si>
    <t xml:space="preserve">A la fecha la Oficina de control Interno realizo los siguientes informes:
- Informe de Seguimiento a la Audiencia de Rendición de Cuentas de la Corporación
- 	Informe de Seguimiento cuatrimestral al Plan Anticorrupción y Atención al Ciudadano
- 	Rendición de  cuenta anual de la Corporación a la Contraloría. 
- 	Seguimiento al plan de mejoramiento institucional a la Contraloría. 
- Informe de Control Interno Contable
- 	Informe de Seguimiento a las PQRS
- 	Informe de Derechos de Autor
- Informe de Evaluación por Dependencias Vigencia 2020 
- 	Informe de Seguimiento del Plan de Acción Anual vigencia 2020
- 	Formulario Único Reporte de Avances de la Gestión- FURAG
</t>
  </si>
  <si>
    <t>Se planificaron en el cronograma, 15 actividades para ejecutar en el trimestre, pero se ejecutaron solo 9 porque dos actividades programadas cada mes, no se pudieron ejecutar (correspondiente al 60%)</t>
  </si>
  <si>
    <t>Nivel de avance del plan en el trimestre</t>
  </si>
  <si>
    <t xml:space="preserve">Nivel de avance del plan acumulado durante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</si>
</sst>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b/>
      <sz val="14"/>
      <name val="Arial"/>
      <family val="2"/>
    </font>
    <font>
      <b/>
      <sz val="12"/>
      <color theme="1"/>
      <name val="Arial"/>
      <family val="2"/>
    </font>
    <font>
      <b/>
      <i/>
      <sz val="12"/>
      <color theme="1"/>
      <name val="Arial"/>
      <family val="2"/>
    </font>
    <font>
      <sz val="12"/>
      <color rgb="FF000000"/>
      <name val="Arial"/>
      <family val="2"/>
    </font>
    <font>
      <u/>
      <sz val="12"/>
      <name val="Arial"/>
      <family val="2"/>
    </font>
    <font>
      <b/>
      <u/>
      <sz val="12"/>
      <name val="Arial"/>
      <family val="2"/>
    </font>
    <font>
      <b/>
      <sz val="16"/>
      <name val="Arial"/>
      <family val="2"/>
    </font>
    <font>
      <sz val="16"/>
      <color theme="1"/>
      <name val="Arial Narrow"/>
      <family val="2"/>
    </font>
    <font>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8" tint="0.39997558519241921"/>
        <bgColor rgb="FFE2EFD9"/>
      </patternFill>
    </fill>
    <fill>
      <patternFill patternType="solid">
        <fgColor rgb="FFA7FFEE"/>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9">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330">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1" fontId="7" fillId="0"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4"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lignment horizontal="justify" vertical="center" wrapText="1"/>
    </xf>
    <xf numFmtId="1" fontId="5" fillId="0" borderId="1" xfId="1" applyNumberFormat="1" applyFont="1" applyBorder="1" applyAlignment="1">
      <alignment horizontal="center" vertical="center" wrapText="1"/>
    </xf>
    <xf numFmtId="0" fontId="14" fillId="0" borderId="1" xfId="0" applyFont="1" applyFill="1" applyBorder="1" applyAlignment="1">
      <alignment horizontal="justify" vertical="center" wrapText="1"/>
    </xf>
    <xf numFmtId="49" fontId="5" fillId="0" borderId="1" xfId="1"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5" fillId="0" borderId="5" xfId="1" applyNumberFormat="1" applyFont="1" applyFill="1" applyBorder="1" applyAlignment="1">
      <alignment horizontal="center" vertical="center" wrapText="1"/>
    </xf>
    <xf numFmtId="41" fontId="5" fillId="0" borderId="1" xfId="6" applyFont="1" applyFill="1" applyBorder="1" applyAlignment="1" applyProtection="1">
      <alignment vertical="center"/>
    </xf>
    <xf numFmtId="41"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Protection="1">
      <protection hidden="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6" fillId="2" borderId="3"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protection hidden="1"/>
    </xf>
    <xf numFmtId="0" fontId="5" fillId="0" borderId="2"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8" fillId="0" borderId="19"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19"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9" fontId="5" fillId="0" borderId="1" xfId="1" applyNumberFormat="1" applyFont="1" applyBorder="1" applyAlignment="1">
      <alignment horizontal="center" vertical="center" wrapText="1"/>
    </xf>
    <xf numFmtId="9" fontId="5" fillId="0" borderId="5" xfId="1" applyNumberFormat="1" applyFont="1" applyBorder="1" applyAlignment="1">
      <alignment horizontal="center" vertical="center" wrapText="1"/>
    </xf>
    <xf numFmtId="9" fontId="8" fillId="0" borderId="32" xfId="0" applyNumberFormat="1" applyFont="1" applyBorder="1" applyAlignment="1">
      <alignment horizontal="center" vertical="center"/>
    </xf>
    <xf numFmtId="9"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9" fontId="8" fillId="0" borderId="33" xfId="0" applyNumberFormat="1" applyFont="1" applyBorder="1" applyAlignment="1">
      <alignment horizontal="center" vertical="center"/>
    </xf>
    <xf numFmtId="9" fontId="5" fillId="0" borderId="3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9" borderId="1" xfId="1" quotePrefix="1" applyFont="1" applyFill="1" applyBorder="1" applyAlignment="1">
      <alignment horizontal="justify" vertical="center" wrapText="1"/>
    </xf>
    <xf numFmtId="0" fontId="5"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0" borderId="19" xfId="0" applyNumberFormat="1" applyFont="1" applyBorder="1" applyAlignment="1">
      <alignment horizontal="center" vertical="center" wrapText="1"/>
    </xf>
    <xf numFmtId="0" fontId="5" fillId="9" borderId="1" xfId="0" applyFont="1" applyFill="1" applyBorder="1" applyAlignment="1">
      <alignment horizontal="left" vertical="center" wrapText="1" shrinkToFit="1"/>
    </xf>
    <xf numFmtId="0" fontId="5" fillId="9" borderId="1" xfId="0" applyFont="1" applyFill="1" applyBorder="1" applyAlignment="1">
      <alignment horizontal="center" vertical="center" wrapText="1" shrinkToFit="1"/>
    </xf>
    <xf numFmtId="0" fontId="5" fillId="0" borderId="5" xfId="0" quotePrefix="1" applyFont="1" applyBorder="1" applyAlignment="1">
      <alignment horizontal="justify" vertical="center" wrapText="1" shrinkToFi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5" fillId="0" borderId="0" xfId="1" applyFont="1" applyAlignment="1" applyProtection="1">
      <alignment horizontal="justify" vertical="center"/>
      <protection hidden="1"/>
    </xf>
    <xf numFmtId="0" fontId="5" fillId="0" borderId="0" xfId="1" applyFont="1" applyAlignment="1" applyProtection="1">
      <alignment horizontal="justify" vertical="center"/>
      <protection hidden="1"/>
    </xf>
    <xf numFmtId="0" fontId="15" fillId="0" borderId="0" xfId="1" applyFont="1" applyAlignment="1" applyProtection="1">
      <alignment horizontal="left" vertical="top" wrapText="1"/>
      <protection hidden="1"/>
    </xf>
    <xf numFmtId="0" fontId="5" fillId="0" borderId="0" xfId="1" applyFont="1" applyAlignment="1" applyProtection="1">
      <alignment horizontal="justify" vertical="top"/>
      <protection hidden="1"/>
    </xf>
    <xf numFmtId="0" fontId="8"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6"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5" fillId="11" borderId="1" xfId="1" applyFont="1" applyFill="1" applyBorder="1" applyAlignment="1">
      <alignment horizontal="center" vertical="center"/>
    </xf>
    <xf numFmtId="9" fontId="5" fillId="11" borderId="1" xfId="1" applyNumberFormat="1" applyFont="1" applyFill="1" applyBorder="1" applyAlignment="1">
      <alignment horizontal="center" vertical="center"/>
    </xf>
    <xf numFmtId="1" fontId="5" fillId="11" borderId="1" xfId="1" applyNumberFormat="1" applyFont="1" applyFill="1" applyBorder="1" applyAlignment="1">
      <alignment horizontal="center" vertical="center"/>
    </xf>
    <xf numFmtId="0" fontId="5" fillId="11" borderId="1" xfId="1" applyFont="1" applyFill="1" applyBorder="1" applyAlignment="1" applyProtection="1">
      <alignment horizontal="center" vertical="center"/>
      <protection hidden="1"/>
    </xf>
    <xf numFmtId="0" fontId="5" fillId="11" borderId="1" xfId="1" applyNumberFormat="1" applyFont="1" applyFill="1" applyBorder="1" applyAlignment="1" applyProtection="1">
      <alignment horizontal="center" vertical="center" wrapText="1"/>
    </xf>
    <xf numFmtId="9" fontId="5" fillId="11" borderId="1" xfId="1" applyNumberFormat="1" applyFont="1" applyFill="1" applyBorder="1" applyAlignment="1" applyProtection="1">
      <alignment horizontal="center" vertical="center" wrapText="1"/>
    </xf>
    <xf numFmtId="0" fontId="8" fillId="11" borderId="24" xfId="0" applyFont="1" applyFill="1" applyBorder="1" applyAlignment="1">
      <alignment horizontal="center" vertical="center" wrapText="1"/>
    </xf>
    <xf numFmtId="0" fontId="5" fillId="11" borderId="1" xfId="1"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11" borderId="4" xfId="0" applyFont="1" applyFill="1" applyBorder="1" applyAlignment="1">
      <alignment horizontal="center" vertical="center" wrapText="1"/>
    </xf>
    <xf numFmtId="9" fontId="5" fillId="11" borderId="1" xfId="1" applyNumberFormat="1" applyFont="1" applyFill="1" applyBorder="1" applyAlignment="1">
      <alignment horizontal="center" vertical="center" wrapText="1"/>
    </xf>
    <xf numFmtId="10" fontId="5" fillId="11" borderId="1" xfId="1" applyNumberFormat="1" applyFont="1" applyFill="1" applyBorder="1" applyAlignment="1">
      <alignment horizontal="center" vertical="center"/>
    </xf>
    <xf numFmtId="164" fontId="5" fillId="11" borderId="1" xfId="1" applyNumberFormat="1" applyFont="1" applyFill="1" applyBorder="1" applyAlignment="1">
      <alignment horizontal="center" vertical="center"/>
    </xf>
    <xf numFmtId="9" fontId="8" fillId="11" borderId="32" xfId="0" applyNumberFormat="1" applyFont="1" applyFill="1" applyBorder="1" applyAlignment="1">
      <alignment horizontal="center" vertical="center"/>
    </xf>
    <xf numFmtId="9" fontId="5" fillId="11" borderId="2" xfId="1" applyNumberFormat="1" applyFont="1" applyFill="1" applyBorder="1" applyAlignment="1">
      <alignment horizontal="center" vertical="center" wrapText="1"/>
    </xf>
    <xf numFmtId="1" fontId="5" fillId="11" borderId="1" xfId="1" applyNumberFormat="1" applyFont="1" applyFill="1" applyBorder="1" applyAlignment="1">
      <alignment horizontal="center" vertical="center" wrapText="1"/>
    </xf>
    <xf numFmtId="9" fontId="5" fillId="11" borderId="1" xfId="3" applyFont="1" applyFill="1" applyBorder="1" applyAlignment="1">
      <alignment horizontal="center" vertical="center" wrapText="1"/>
    </xf>
    <xf numFmtId="9" fontId="8" fillId="11" borderId="1" xfId="0" applyNumberFormat="1" applyFont="1" applyFill="1" applyBorder="1" applyAlignment="1">
      <alignment horizontal="center" vertical="center"/>
    </xf>
    <xf numFmtId="0" fontId="5" fillId="12" borderId="1" xfId="0" quotePrefix="1" applyFont="1" applyFill="1" applyBorder="1" applyAlignment="1">
      <alignment horizontal="justify" vertical="center" wrapText="1" shrinkToFit="1"/>
    </xf>
    <xf numFmtId="0" fontId="5" fillId="12" borderId="1" xfId="1" quotePrefix="1" applyFont="1" applyFill="1" applyBorder="1" applyAlignment="1">
      <alignment horizontal="justify" vertical="center" wrapText="1"/>
    </xf>
    <xf numFmtId="0" fontId="5" fillId="12" borderId="1" xfId="1" applyFont="1" applyFill="1" applyBorder="1" applyAlignment="1" applyProtection="1">
      <alignment horizontal="justify" vertical="center" wrapText="1"/>
    </xf>
    <xf numFmtId="0" fontId="5" fillId="0" borderId="0" xfId="1" applyFont="1" applyAlignment="1" applyProtection="1">
      <alignment vertical="center"/>
      <protection hidden="1"/>
    </xf>
    <xf numFmtId="0" fontId="5" fillId="11" borderId="1" xfId="1" applyFont="1" applyFill="1" applyBorder="1" applyAlignment="1" applyProtection="1">
      <alignment horizontal="justify" vertical="center" wrapText="1"/>
      <protection hidden="1"/>
    </xf>
    <xf numFmtId="0" fontId="8"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49" fontId="5" fillId="11" borderId="1" xfId="1" applyNumberFormat="1" applyFont="1" applyFill="1" applyBorder="1" applyAlignment="1" applyProtection="1">
      <alignment horizontal="justify" vertical="center" wrapText="1"/>
      <protection locked="0"/>
    </xf>
    <xf numFmtId="9" fontId="5" fillId="11" borderId="1" xfId="1" applyNumberFormat="1" applyFont="1" applyFill="1" applyBorder="1" applyAlignment="1" applyProtection="1">
      <alignment horizontal="center" vertical="center"/>
      <protection hidden="1"/>
    </xf>
    <xf numFmtId="164" fontId="5" fillId="11" borderId="1" xfId="3" applyNumberFormat="1" applyFont="1" applyFill="1" applyBorder="1" applyAlignment="1" applyProtection="1">
      <alignment horizontal="center" vertical="center"/>
      <protection hidden="1"/>
    </xf>
    <xf numFmtId="9" fontId="5" fillId="11" borderId="1" xfId="3" applyFont="1" applyFill="1" applyBorder="1" applyAlignment="1" applyProtection="1">
      <alignment horizontal="center" vertical="center"/>
      <protection hidden="1"/>
    </xf>
    <xf numFmtId="164" fontId="5" fillId="0" borderId="1" xfId="3" applyNumberFormat="1" applyFont="1" applyBorder="1" applyAlignment="1" applyProtection="1">
      <alignment horizontal="center" vertical="center"/>
      <protection hidden="1"/>
    </xf>
    <xf numFmtId="10" fontId="5" fillId="11" borderId="1" xfId="1" applyNumberFormat="1" applyFont="1" applyFill="1" applyBorder="1" applyAlignment="1" applyProtection="1">
      <alignment horizontal="center" vertic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center"/>
      <protection hidden="1"/>
    </xf>
    <xf numFmtId="9" fontId="5" fillId="11" borderId="1" xfId="3" applyNumberFormat="1" applyFont="1" applyFill="1" applyBorder="1" applyAlignment="1" applyProtection="1">
      <alignment horizontal="center" vertical="center"/>
      <protection hidden="1"/>
    </xf>
    <xf numFmtId="0" fontId="8" fillId="0" borderId="1" xfId="0" applyFont="1" applyBorder="1"/>
    <xf numFmtId="0" fontId="8" fillId="0" borderId="1" xfId="0" applyFont="1" applyBorder="1" applyAlignment="1">
      <alignment horizontal="center"/>
    </xf>
    <xf numFmtId="0" fontId="5" fillId="0" borderId="1" xfId="1" applyFont="1" applyBorder="1" applyAlignment="1" applyProtection="1">
      <alignment horizontal="center"/>
      <protection hidden="1"/>
    </xf>
    <xf numFmtId="0" fontId="8" fillId="11" borderId="1" xfId="0" applyFont="1" applyFill="1" applyBorder="1" applyAlignment="1">
      <alignment horizontal="justify" vertical="center" wrapText="1"/>
    </xf>
    <xf numFmtId="9" fontId="18" fillId="11" borderId="0" xfId="3" applyFont="1" applyFill="1" applyAlignment="1">
      <alignment horizontal="center" vertical="center"/>
    </xf>
    <xf numFmtId="0" fontId="5" fillId="0" borderId="1" xfId="1" applyFont="1" applyFill="1" applyBorder="1" applyAlignment="1" applyProtection="1">
      <alignment horizontal="center"/>
      <protection hidden="1"/>
    </xf>
    <xf numFmtId="49" fontId="5" fillId="11" borderId="1" xfId="1" applyNumberFormat="1" applyFont="1" applyFill="1" applyBorder="1" applyAlignment="1">
      <alignment horizontal="justify" vertical="center" wrapText="1"/>
    </xf>
    <xf numFmtId="0" fontId="5" fillId="0" borderId="1" xfId="1" applyFont="1" applyBorder="1" applyAlignment="1" applyProtection="1">
      <alignment horizontal="justify" vertical="center" wrapText="1"/>
      <protection hidden="1"/>
    </xf>
    <xf numFmtId="0" fontId="5" fillId="0" borderId="1" xfId="1" applyFont="1" applyFill="1" applyBorder="1" applyAlignment="1" applyProtection="1">
      <alignment horizontal="justify" vertical="center" wrapText="1"/>
      <protection hidden="1"/>
    </xf>
    <xf numFmtId="9" fontId="8" fillId="11" borderId="1" xfId="0" applyNumberFormat="1" applyFont="1" applyFill="1" applyBorder="1" applyAlignment="1">
      <alignment horizontal="justify" vertical="center" wrapText="1"/>
    </xf>
    <xf numFmtId="14" fontId="8" fillId="11" borderId="1" xfId="0" applyNumberFormat="1" applyFont="1" applyFill="1" applyBorder="1" applyAlignment="1">
      <alignment horizontal="justify" vertical="center" wrapText="1"/>
    </xf>
    <xf numFmtId="0" fontId="5" fillId="11" borderId="1" xfId="0" applyFont="1" applyFill="1" applyBorder="1" applyAlignment="1">
      <alignment horizontal="justify" vertical="center" wrapText="1"/>
    </xf>
    <xf numFmtId="165" fontId="22" fillId="0" borderId="1" xfId="1" applyNumberFormat="1" applyFont="1" applyFill="1" applyBorder="1" applyAlignment="1" applyProtection="1">
      <alignment horizontal="justify" vertical="center" wrapText="1"/>
    </xf>
    <xf numFmtId="164" fontId="21" fillId="0" borderId="1" xfId="1" applyNumberFormat="1" applyFont="1" applyBorder="1" applyAlignment="1" applyProtection="1">
      <alignment horizontal="center"/>
      <protection hidden="1"/>
    </xf>
    <xf numFmtId="0" fontId="6" fillId="5" borderId="1" xfId="1" applyFont="1" applyFill="1" applyBorder="1" applyAlignment="1" applyProtection="1">
      <alignment horizontal="center" vertical="center"/>
    </xf>
    <xf numFmtId="0" fontId="8" fillId="0" borderId="1" xfId="0" applyFont="1" applyBorder="1" applyAlignment="1">
      <alignment horizontal="justify" vertical="center"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9" fontId="5" fillId="0" borderId="1"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6" fillId="6" borderId="1" xfId="1" applyFont="1" applyFill="1" applyBorder="1" applyAlignment="1" applyProtection="1">
      <alignment horizontal="center" vertical="center" wrapText="1"/>
    </xf>
    <xf numFmtId="0" fontId="5" fillId="0" borderId="15"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16" xfId="0" applyFont="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5" fillId="0" borderId="10"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16" fillId="10" borderId="1" xfId="0" applyFont="1" applyFill="1" applyBorder="1" applyAlignment="1">
      <alignment horizontal="center" vertical="center"/>
    </xf>
    <xf numFmtId="0" fontId="6" fillId="3" borderId="1" xfId="1" quotePrefix="1"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cellXfs>
  <cellStyles count="9">
    <cellStyle name="Millares [0] 2" xfId="6" xr:uid="{00000000-0005-0000-0000-000000000000}"/>
    <cellStyle name="Millares [0] 2 2" xfId="7" xr:uid="{00000000-0005-0000-0000-000001000000}"/>
    <cellStyle name="Millares [0] 3" xfId="8" xr:uid="{00000000-0005-0000-0000-000002000000}"/>
    <cellStyle name="Normal" xfId="0" builtinId="0"/>
    <cellStyle name="Normal 2" xfId="4" xr:uid="{00000000-0005-0000-0000-000004000000}"/>
    <cellStyle name="Normal 2 2" xfId="2" xr:uid="{00000000-0005-0000-0000-000005000000}"/>
    <cellStyle name="Normal 3" xfId="5" xr:uid="{00000000-0005-0000-0000-000006000000}"/>
    <cellStyle name="Normal_Libro1" xfId="1" xr:uid="{00000000-0005-0000-0000-000007000000}"/>
    <cellStyle name="Porcentaje" xfId="3" builtinId="5"/>
  </cellStyles>
  <dxfs count="0"/>
  <tableStyles count="0" defaultTableStyle="TableStyleMedium2" defaultPivotStyle="PivotStyleLight16"/>
  <colors>
    <mruColors>
      <color rgb="FFA7FFEE"/>
      <color rgb="FFCD339A"/>
      <color rgb="FFFF0066"/>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100070</xdr:colOff>
      <xdr:row>0</xdr:row>
      <xdr:rowOff>1550296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57"/>
  <sheetViews>
    <sheetView showGridLines="0" tabSelected="1" topLeftCell="AC1" zoomScale="50" zoomScaleNormal="50" zoomScaleSheetLayoutView="85" workbookViewId="0">
      <selection activeCell="AG7" sqref="AG7"/>
    </sheetView>
  </sheetViews>
  <sheetFormatPr baseColWidth="10" defaultColWidth="11.44140625" defaultRowHeight="15" x14ac:dyDescent="0.25"/>
  <cols>
    <col min="1" max="5" width="39.44140625" style="20" customWidth="1"/>
    <col min="6" max="6" width="26.6640625" style="20" customWidth="1"/>
    <col min="7" max="7" width="21" style="20" customWidth="1"/>
    <col min="8" max="8" width="10.33203125" style="17" customWidth="1"/>
    <col min="9" max="11" width="10.33203125" style="20" customWidth="1"/>
    <col min="12" max="12" width="18.6640625" style="17" customWidth="1"/>
    <col min="13" max="13" width="20.33203125" style="17" customWidth="1"/>
    <col min="14" max="14" width="18.44140625" style="1" customWidth="1"/>
    <col min="15" max="15" width="14.6640625" style="17" customWidth="1"/>
    <col min="16" max="16" width="52" style="57" customWidth="1"/>
    <col min="17" max="17" width="25.6640625" style="3" customWidth="1"/>
    <col min="18" max="18" width="21.109375" style="3" customWidth="1"/>
    <col min="19" max="19" width="16.109375" style="3" customWidth="1"/>
    <col min="20" max="20" width="32.88671875" style="1" customWidth="1"/>
    <col min="21" max="21" width="29.109375" style="3" customWidth="1"/>
    <col min="22" max="22" width="17.44140625" style="3" customWidth="1"/>
    <col min="23" max="23" width="14.44140625" style="3" customWidth="1"/>
    <col min="24" max="27" width="9.33203125" style="3" customWidth="1"/>
    <col min="28" max="28" width="57.33203125" style="51" customWidth="1"/>
    <col min="29" max="29" width="27.88671875" style="20" customWidth="1"/>
    <col min="30" max="30" width="11.44140625" style="247"/>
    <col min="31" max="31" width="93.33203125" style="237" customWidth="1"/>
    <col min="32" max="32" width="118.6640625" style="20" bestFit="1" customWidth="1"/>
    <col min="33" max="33" width="88.6640625" style="248" bestFit="1" customWidth="1"/>
    <col min="34" max="16384" width="11.44140625" style="20"/>
  </cols>
  <sheetData>
    <row r="1" spans="1:33" ht="126.75" customHeight="1" x14ac:dyDescent="0.25">
      <c r="L1" s="20"/>
      <c r="M1" s="20"/>
      <c r="O1" s="20"/>
      <c r="P1" s="130"/>
      <c r="Q1" s="152"/>
      <c r="R1" s="2"/>
      <c r="S1" s="2"/>
      <c r="T1" s="2"/>
      <c r="U1" s="2"/>
      <c r="V1" s="2"/>
      <c r="W1" s="2"/>
      <c r="X1" s="2"/>
      <c r="Y1" s="2"/>
      <c r="Z1" s="2"/>
      <c r="AA1" s="2"/>
      <c r="AB1" s="2"/>
    </row>
    <row r="2" spans="1:33" ht="45.75" customHeight="1" x14ac:dyDescent="0.25">
      <c r="A2" s="313" t="s">
        <v>198</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row>
    <row r="3" spans="1:33" ht="55.5" customHeight="1" x14ac:dyDescent="0.25">
      <c r="A3" s="314" t="s">
        <v>831</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row>
    <row r="4" spans="1:33" ht="15.6" x14ac:dyDescent="0.25">
      <c r="A4" s="317" t="s">
        <v>186</v>
      </c>
      <c r="B4" s="318"/>
      <c r="C4" s="318"/>
      <c r="D4" s="318"/>
      <c r="E4" s="319"/>
      <c r="F4" s="320" t="s">
        <v>185</v>
      </c>
      <c r="G4" s="321"/>
      <c r="H4" s="321"/>
      <c r="I4" s="321"/>
      <c r="J4" s="321"/>
      <c r="K4" s="321"/>
      <c r="L4" s="315" t="s">
        <v>199</v>
      </c>
      <c r="M4" s="315"/>
      <c r="N4" s="315"/>
      <c r="O4" s="315"/>
      <c r="P4" s="315"/>
      <c r="Q4" s="315"/>
      <c r="R4" s="315"/>
      <c r="S4" s="315"/>
      <c r="T4" s="315"/>
      <c r="U4" s="315"/>
      <c r="V4" s="315"/>
      <c r="W4" s="315"/>
      <c r="X4" s="315"/>
      <c r="Y4" s="315"/>
      <c r="Z4" s="315"/>
      <c r="AA4" s="315"/>
      <c r="AB4" s="315"/>
      <c r="AC4" s="322" t="s">
        <v>864</v>
      </c>
      <c r="AD4" s="322"/>
      <c r="AE4" s="322"/>
      <c r="AF4" s="322"/>
      <c r="AG4" s="322"/>
    </row>
    <row r="5" spans="1:33" ht="15.6" x14ac:dyDescent="0.25">
      <c r="A5" s="281" t="s">
        <v>29</v>
      </c>
      <c r="B5" s="281" t="s">
        <v>28</v>
      </c>
      <c r="C5" s="281" t="s">
        <v>27</v>
      </c>
      <c r="D5" s="281" t="s">
        <v>26</v>
      </c>
      <c r="E5" s="281" t="s">
        <v>127</v>
      </c>
      <c r="F5" s="310" t="s">
        <v>128</v>
      </c>
      <c r="G5" s="311" t="s">
        <v>129</v>
      </c>
      <c r="H5" s="312" t="s">
        <v>6</v>
      </c>
      <c r="I5" s="312"/>
      <c r="J5" s="312"/>
      <c r="K5" s="312"/>
      <c r="L5" s="307" t="s">
        <v>11</v>
      </c>
      <c r="M5" s="307" t="s">
        <v>12</v>
      </c>
      <c r="N5" s="307" t="s">
        <v>10</v>
      </c>
      <c r="O5" s="307" t="s">
        <v>20</v>
      </c>
      <c r="P5" s="306" t="s">
        <v>13</v>
      </c>
      <c r="Q5" s="306" t="s">
        <v>14</v>
      </c>
      <c r="R5" s="306" t="s">
        <v>5</v>
      </c>
      <c r="S5" s="306" t="s">
        <v>15</v>
      </c>
      <c r="T5" s="306" t="s">
        <v>16</v>
      </c>
      <c r="U5" s="323" t="s">
        <v>0</v>
      </c>
      <c r="V5" s="323"/>
      <c r="W5" s="323"/>
      <c r="X5" s="323" t="s">
        <v>6</v>
      </c>
      <c r="Y5" s="323"/>
      <c r="Z5" s="323"/>
      <c r="AA5" s="323"/>
      <c r="AB5" s="323"/>
      <c r="AC5" s="322"/>
      <c r="AD5" s="322"/>
      <c r="AE5" s="322"/>
      <c r="AF5" s="322"/>
      <c r="AG5" s="322"/>
    </row>
    <row r="6" spans="1:33" ht="31.2" x14ac:dyDescent="0.25">
      <c r="A6" s="281"/>
      <c r="B6" s="281"/>
      <c r="C6" s="281"/>
      <c r="D6" s="281"/>
      <c r="E6" s="281"/>
      <c r="F6" s="310"/>
      <c r="G6" s="311"/>
      <c r="H6" s="93">
        <v>2020</v>
      </c>
      <c r="I6" s="94">
        <v>2021</v>
      </c>
      <c r="J6" s="94">
        <v>2022</v>
      </c>
      <c r="K6" s="94">
        <v>2023</v>
      </c>
      <c r="L6" s="307"/>
      <c r="M6" s="307"/>
      <c r="N6" s="307"/>
      <c r="O6" s="307"/>
      <c r="P6" s="306"/>
      <c r="Q6" s="306"/>
      <c r="R6" s="306"/>
      <c r="S6" s="306"/>
      <c r="T6" s="306"/>
      <c r="U6" s="61" t="s">
        <v>19</v>
      </c>
      <c r="V6" s="62" t="s">
        <v>17</v>
      </c>
      <c r="W6" s="62" t="s">
        <v>18</v>
      </c>
      <c r="X6" s="62" t="s">
        <v>1</v>
      </c>
      <c r="Y6" s="62" t="s">
        <v>2</v>
      </c>
      <c r="Z6" s="62" t="s">
        <v>3</v>
      </c>
      <c r="AA6" s="62" t="s">
        <v>4</v>
      </c>
      <c r="AB6" s="62" t="s">
        <v>21</v>
      </c>
      <c r="AC6" s="214" t="s">
        <v>859</v>
      </c>
      <c r="AD6" s="214" t="s">
        <v>860</v>
      </c>
      <c r="AE6" s="214" t="s">
        <v>861</v>
      </c>
      <c r="AF6" s="214" t="s">
        <v>862</v>
      </c>
      <c r="AG6" s="215" t="s">
        <v>863</v>
      </c>
    </row>
    <row r="7" spans="1:33" s="17" customFormat="1" ht="135" x14ac:dyDescent="0.25">
      <c r="A7" s="299" t="s">
        <v>30</v>
      </c>
      <c r="B7" s="299" t="s">
        <v>31</v>
      </c>
      <c r="C7" s="299" t="s">
        <v>32</v>
      </c>
      <c r="D7" s="308" t="s">
        <v>33</v>
      </c>
      <c r="E7" s="309" t="s">
        <v>34</v>
      </c>
      <c r="F7" s="270" t="s">
        <v>130</v>
      </c>
      <c r="G7" s="270">
        <v>6</v>
      </c>
      <c r="H7" s="278">
        <v>0.5</v>
      </c>
      <c r="I7" s="278">
        <v>1.5</v>
      </c>
      <c r="J7" s="273">
        <v>2</v>
      </c>
      <c r="K7" s="273">
        <v>2</v>
      </c>
      <c r="L7" s="11" t="s">
        <v>208</v>
      </c>
      <c r="M7" s="11" t="s">
        <v>453</v>
      </c>
      <c r="N7" s="37" t="s">
        <v>261</v>
      </c>
      <c r="O7" s="11">
        <v>1</v>
      </c>
      <c r="P7" s="151" t="s">
        <v>454</v>
      </c>
      <c r="Q7" s="150" t="s">
        <v>455</v>
      </c>
      <c r="R7" s="11" t="s">
        <v>456</v>
      </c>
      <c r="S7" s="13">
        <v>12</v>
      </c>
      <c r="T7" s="11" t="s">
        <v>457</v>
      </c>
      <c r="U7" s="11" t="s">
        <v>458</v>
      </c>
      <c r="V7" s="12" t="s">
        <v>206</v>
      </c>
      <c r="W7" s="13" t="s">
        <v>459</v>
      </c>
      <c r="X7" s="216">
        <v>3</v>
      </c>
      <c r="Y7" s="13">
        <v>3</v>
      </c>
      <c r="Z7" s="13">
        <v>3</v>
      </c>
      <c r="AA7" s="13">
        <v>3</v>
      </c>
      <c r="AB7" s="15" t="s">
        <v>460</v>
      </c>
      <c r="AC7" s="216">
        <v>3</v>
      </c>
      <c r="AD7" s="216">
        <v>3</v>
      </c>
      <c r="AE7" s="238" t="s">
        <v>938</v>
      </c>
      <c r="AF7" s="238" t="s">
        <v>933</v>
      </c>
      <c r="AG7" s="249">
        <f t="shared" ref="AG7:AG12" si="0">AD7/AC7</f>
        <v>1</v>
      </c>
    </row>
    <row r="8" spans="1:33" s="17" customFormat="1" ht="409.5" customHeight="1" x14ac:dyDescent="0.25">
      <c r="A8" s="299"/>
      <c r="B8" s="299"/>
      <c r="C8" s="299"/>
      <c r="D8" s="303"/>
      <c r="E8" s="282"/>
      <c r="F8" s="271"/>
      <c r="G8" s="271"/>
      <c r="H8" s="279"/>
      <c r="I8" s="279"/>
      <c r="J8" s="275"/>
      <c r="K8" s="275"/>
      <c r="L8" s="11" t="s">
        <v>208</v>
      </c>
      <c r="M8" s="11" t="s">
        <v>453</v>
      </c>
      <c r="N8" s="37" t="s">
        <v>261</v>
      </c>
      <c r="O8" s="150">
        <f>O7+1</f>
        <v>2</v>
      </c>
      <c r="P8" s="63" t="s">
        <v>462</v>
      </c>
      <c r="Q8" s="150" t="s">
        <v>463</v>
      </c>
      <c r="R8" s="11" t="s">
        <v>464</v>
      </c>
      <c r="S8" s="14">
        <v>1</v>
      </c>
      <c r="T8" s="11" t="s">
        <v>465</v>
      </c>
      <c r="U8" s="41" t="s">
        <v>466</v>
      </c>
      <c r="V8" s="13" t="s">
        <v>213</v>
      </c>
      <c r="W8" s="13" t="s">
        <v>459</v>
      </c>
      <c r="X8" s="217">
        <v>1</v>
      </c>
      <c r="Y8" s="14">
        <v>1</v>
      </c>
      <c r="Z8" s="14">
        <v>1</v>
      </c>
      <c r="AA8" s="14">
        <v>1</v>
      </c>
      <c r="AB8" s="15" t="s">
        <v>467</v>
      </c>
      <c r="AC8" s="217">
        <v>1</v>
      </c>
      <c r="AD8" s="217">
        <v>1</v>
      </c>
      <c r="AE8" s="238" t="s">
        <v>939</v>
      </c>
      <c r="AF8" s="238" t="s">
        <v>937</v>
      </c>
      <c r="AG8" s="249">
        <f t="shared" si="0"/>
        <v>1</v>
      </c>
    </row>
    <row r="9" spans="1:33" s="17" customFormat="1" ht="105" x14ac:dyDescent="0.25">
      <c r="A9" s="299"/>
      <c r="B9" s="299"/>
      <c r="C9" s="299"/>
      <c r="D9" s="303"/>
      <c r="E9" s="282"/>
      <c r="F9" s="271"/>
      <c r="G9" s="271"/>
      <c r="H9" s="279"/>
      <c r="I9" s="279"/>
      <c r="J9" s="275"/>
      <c r="K9" s="275"/>
      <c r="L9" s="37" t="s">
        <v>208</v>
      </c>
      <c r="M9" s="37" t="s">
        <v>453</v>
      </c>
      <c r="N9" s="37" t="s">
        <v>261</v>
      </c>
      <c r="O9" s="150">
        <f t="shared" ref="O9:O72" si="1">O8+1</f>
        <v>3</v>
      </c>
      <c r="P9" s="151" t="s">
        <v>468</v>
      </c>
      <c r="Q9" s="150" t="s">
        <v>469</v>
      </c>
      <c r="R9" s="11" t="s">
        <v>470</v>
      </c>
      <c r="S9" s="65">
        <v>2</v>
      </c>
      <c r="T9" s="11" t="s">
        <v>471</v>
      </c>
      <c r="U9" s="11" t="s">
        <v>472</v>
      </c>
      <c r="V9" s="12" t="s">
        <v>206</v>
      </c>
      <c r="W9" s="13" t="s">
        <v>459</v>
      </c>
      <c r="X9" s="216">
        <v>1</v>
      </c>
      <c r="Y9" s="13"/>
      <c r="Z9" s="13">
        <v>1</v>
      </c>
      <c r="AA9" s="13"/>
      <c r="AB9" s="15" t="s">
        <v>473</v>
      </c>
      <c r="AC9" s="216">
        <v>1</v>
      </c>
      <c r="AD9" s="219">
        <v>0</v>
      </c>
      <c r="AE9" s="238" t="s">
        <v>930</v>
      </c>
      <c r="AF9" s="253"/>
      <c r="AG9" s="249">
        <f t="shared" si="0"/>
        <v>0</v>
      </c>
    </row>
    <row r="10" spans="1:33" s="17" customFormat="1" ht="45" x14ac:dyDescent="0.25">
      <c r="A10" s="299"/>
      <c r="B10" s="299"/>
      <c r="C10" s="299"/>
      <c r="D10" s="303"/>
      <c r="E10" s="282"/>
      <c r="F10" s="271"/>
      <c r="G10" s="271"/>
      <c r="H10" s="279"/>
      <c r="I10" s="279"/>
      <c r="J10" s="275"/>
      <c r="K10" s="275"/>
      <c r="L10" s="37" t="s">
        <v>208</v>
      </c>
      <c r="M10" s="37" t="s">
        <v>453</v>
      </c>
      <c r="N10" s="37" t="s">
        <v>261</v>
      </c>
      <c r="O10" s="150">
        <f t="shared" si="1"/>
        <v>4</v>
      </c>
      <c r="P10" s="151" t="s">
        <v>474</v>
      </c>
      <c r="Q10" s="150" t="s">
        <v>475</v>
      </c>
      <c r="R10" s="150" t="s">
        <v>470</v>
      </c>
      <c r="S10" s="65">
        <v>4</v>
      </c>
      <c r="T10" s="11" t="s">
        <v>476</v>
      </c>
      <c r="U10" s="11" t="s">
        <v>477</v>
      </c>
      <c r="V10" s="12" t="s">
        <v>206</v>
      </c>
      <c r="W10" s="13" t="s">
        <v>459</v>
      </c>
      <c r="X10" s="216">
        <v>1</v>
      </c>
      <c r="Y10" s="13">
        <v>1</v>
      </c>
      <c r="Z10" s="13">
        <v>1</v>
      </c>
      <c r="AA10" s="13">
        <v>1</v>
      </c>
      <c r="AB10" s="15" t="s">
        <v>478</v>
      </c>
      <c r="AC10" s="216">
        <v>1</v>
      </c>
      <c r="AD10" s="219">
        <v>0</v>
      </c>
      <c r="AE10" s="238" t="s">
        <v>940</v>
      </c>
      <c r="AF10" s="253"/>
      <c r="AG10" s="249">
        <f t="shared" si="0"/>
        <v>0</v>
      </c>
    </row>
    <row r="11" spans="1:33" s="17" customFormat="1" ht="135" x14ac:dyDescent="0.25">
      <c r="A11" s="299"/>
      <c r="B11" s="299"/>
      <c r="C11" s="299"/>
      <c r="D11" s="303"/>
      <c r="E11" s="282"/>
      <c r="F11" s="271"/>
      <c r="G11" s="271"/>
      <c r="H11" s="279"/>
      <c r="I11" s="279"/>
      <c r="J11" s="275"/>
      <c r="K11" s="275"/>
      <c r="L11" s="11" t="s">
        <v>208</v>
      </c>
      <c r="M11" s="11" t="s">
        <v>453</v>
      </c>
      <c r="N11" s="11" t="s">
        <v>261</v>
      </c>
      <c r="O11" s="150">
        <f t="shared" si="1"/>
        <v>5</v>
      </c>
      <c r="P11" s="63" t="s">
        <v>479</v>
      </c>
      <c r="Q11" s="150" t="s">
        <v>455</v>
      </c>
      <c r="R11" s="150" t="s">
        <v>470</v>
      </c>
      <c r="S11" s="66">
        <v>2</v>
      </c>
      <c r="T11" s="11" t="s">
        <v>480</v>
      </c>
      <c r="U11" s="41" t="s">
        <v>481</v>
      </c>
      <c r="V11" s="12" t="s">
        <v>206</v>
      </c>
      <c r="W11" s="13" t="s">
        <v>459</v>
      </c>
      <c r="X11" s="218">
        <v>1</v>
      </c>
      <c r="Y11" s="66"/>
      <c r="Z11" s="66">
        <v>1</v>
      </c>
      <c r="AA11" s="67"/>
      <c r="AB11" s="15" t="s">
        <v>770</v>
      </c>
      <c r="AC11" s="218">
        <v>1</v>
      </c>
      <c r="AD11" s="219">
        <v>0</v>
      </c>
      <c r="AE11" s="238" t="s">
        <v>940</v>
      </c>
      <c r="AF11" s="253"/>
      <c r="AG11" s="249">
        <f t="shared" si="0"/>
        <v>0</v>
      </c>
    </row>
    <row r="12" spans="1:33" s="17" customFormat="1" ht="120" x14ac:dyDescent="0.25">
      <c r="A12" s="299"/>
      <c r="B12" s="299"/>
      <c r="C12" s="299"/>
      <c r="D12" s="201" t="s">
        <v>35</v>
      </c>
      <c r="E12" s="95" t="s">
        <v>36</v>
      </c>
      <c r="F12" s="75" t="s">
        <v>131</v>
      </c>
      <c r="G12" s="74">
        <v>1</v>
      </c>
      <c r="H12" s="96" t="s">
        <v>149</v>
      </c>
      <c r="I12" s="97" t="s">
        <v>149</v>
      </c>
      <c r="J12" s="96" t="s">
        <v>149</v>
      </c>
      <c r="K12" s="96" t="s">
        <v>149</v>
      </c>
      <c r="L12" s="37" t="s">
        <v>208</v>
      </c>
      <c r="M12" s="37" t="s">
        <v>453</v>
      </c>
      <c r="N12" s="37" t="s">
        <v>261</v>
      </c>
      <c r="O12" s="150">
        <f t="shared" si="1"/>
        <v>6</v>
      </c>
      <c r="P12" s="63" t="s">
        <v>484</v>
      </c>
      <c r="Q12" s="150" t="s">
        <v>485</v>
      </c>
      <c r="R12" s="150" t="s">
        <v>470</v>
      </c>
      <c r="S12" s="65">
        <v>5</v>
      </c>
      <c r="T12" s="11" t="s">
        <v>486</v>
      </c>
      <c r="U12" s="11" t="s">
        <v>487</v>
      </c>
      <c r="V12" s="12" t="s">
        <v>206</v>
      </c>
      <c r="W12" s="13" t="s">
        <v>459</v>
      </c>
      <c r="X12" s="216">
        <v>1</v>
      </c>
      <c r="Y12" s="13">
        <v>1</v>
      </c>
      <c r="Z12" s="13">
        <v>1</v>
      </c>
      <c r="AA12" s="13">
        <v>2</v>
      </c>
      <c r="AB12" s="15" t="s">
        <v>488</v>
      </c>
      <c r="AC12" s="216">
        <v>1</v>
      </c>
      <c r="AD12" s="219">
        <v>0</v>
      </c>
      <c r="AE12" s="238" t="s">
        <v>931</v>
      </c>
      <c r="AF12" s="253"/>
      <c r="AG12" s="249">
        <f t="shared" si="0"/>
        <v>0</v>
      </c>
    </row>
    <row r="13" spans="1:33" s="17" customFormat="1" ht="90" x14ac:dyDescent="0.25">
      <c r="A13" s="299"/>
      <c r="B13" s="299"/>
      <c r="C13" s="299"/>
      <c r="D13" s="291" t="s">
        <v>604</v>
      </c>
      <c r="E13" s="277" t="s">
        <v>36</v>
      </c>
      <c r="F13" s="270" t="s">
        <v>133</v>
      </c>
      <c r="G13" s="270">
        <v>3</v>
      </c>
      <c r="H13" s="278"/>
      <c r="I13" s="278">
        <v>1</v>
      </c>
      <c r="J13" s="273">
        <v>1</v>
      </c>
      <c r="K13" s="273">
        <v>1</v>
      </c>
      <c r="L13" s="37" t="s">
        <v>208</v>
      </c>
      <c r="M13" s="37" t="s">
        <v>453</v>
      </c>
      <c r="N13" s="37" t="s">
        <v>261</v>
      </c>
      <c r="O13" s="150">
        <f t="shared" si="1"/>
        <v>7</v>
      </c>
      <c r="P13" s="63" t="s">
        <v>489</v>
      </c>
      <c r="Q13" s="201" t="s">
        <v>490</v>
      </c>
      <c r="R13" s="19" t="s">
        <v>464</v>
      </c>
      <c r="S13" s="19" t="s">
        <v>358</v>
      </c>
      <c r="T13" s="69" t="s">
        <v>491</v>
      </c>
      <c r="U13" s="12" t="s">
        <v>133</v>
      </c>
      <c r="V13" s="12" t="s">
        <v>206</v>
      </c>
      <c r="W13" s="13" t="s">
        <v>459</v>
      </c>
      <c r="X13" s="13"/>
      <c r="Y13" s="13"/>
      <c r="Z13" s="13"/>
      <c r="AA13" s="26">
        <v>1</v>
      </c>
      <c r="AB13" s="15" t="s">
        <v>491</v>
      </c>
      <c r="AC13" s="13"/>
      <c r="AD13" s="87"/>
      <c r="AE13" s="258"/>
      <c r="AF13" s="239"/>
      <c r="AG13" s="251"/>
    </row>
    <row r="14" spans="1:33" s="17" customFormat="1" ht="90" x14ac:dyDescent="0.25">
      <c r="A14" s="299"/>
      <c r="B14" s="299"/>
      <c r="C14" s="299"/>
      <c r="D14" s="292"/>
      <c r="E14" s="305"/>
      <c r="F14" s="297"/>
      <c r="G14" s="297"/>
      <c r="H14" s="280"/>
      <c r="I14" s="280"/>
      <c r="J14" s="298"/>
      <c r="K14" s="298"/>
      <c r="L14" s="37" t="s">
        <v>208</v>
      </c>
      <c r="M14" s="37" t="s">
        <v>453</v>
      </c>
      <c r="N14" s="37" t="s">
        <v>261</v>
      </c>
      <c r="O14" s="150">
        <f t="shared" si="1"/>
        <v>8</v>
      </c>
      <c r="P14" s="63" t="s">
        <v>492</v>
      </c>
      <c r="Q14" s="12" t="s">
        <v>482</v>
      </c>
      <c r="R14" s="12" t="s">
        <v>464</v>
      </c>
      <c r="S14" s="12" t="s">
        <v>358</v>
      </c>
      <c r="T14" s="69" t="s">
        <v>491</v>
      </c>
      <c r="U14" s="12" t="s">
        <v>133</v>
      </c>
      <c r="V14" s="12" t="s">
        <v>206</v>
      </c>
      <c r="W14" s="13" t="s">
        <v>459</v>
      </c>
      <c r="X14" s="13"/>
      <c r="Y14" s="13"/>
      <c r="Z14" s="13"/>
      <c r="AA14" s="26">
        <v>1</v>
      </c>
      <c r="AB14" s="15" t="s">
        <v>493</v>
      </c>
      <c r="AC14" s="13"/>
      <c r="AD14" s="87"/>
      <c r="AE14" s="258"/>
      <c r="AF14" s="239"/>
      <c r="AG14" s="251"/>
    </row>
    <row r="15" spans="1:33" s="17" customFormat="1" ht="60" x14ac:dyDescent="0.25">
      <c r="A15" s="299"/>
      <c r="B15" s="299"/>
      <c r="C15" s="299"/>
      <c r="D15" s="291" t="s">
        <v>37</v>
      </c>
      <c r="E15" s="277" t="s">
        <v>36</v>
      </c>
      <c r="F15" s="270" t="s">
        <v>134</v>
      </c>
      <c r="G15" s="270">
        <v>3</v>
      </c>
      <c r="H15" s="287">
        <v>0.25</v>
      </c>
      <c r="I15" s="278">
        <v>0.75</v>
      </c>
      <c r="J15" s="273">
        <v>1</v>
      </c>
      <c r="K15" s="273">
        <v>1</v>
      </c>
      <c r="L15" s="11" t="s">
        <v>208</v>
      </c>
      <c r="M15" s="11" t="s">
        <v>453</v>
      </c>
      <c r="N15" s="11" t="s">
        <v>261</v>
      </c>
      <c r="O15" s="150">
        <f t="shared" si="1"/>
        <v>9</v>
      </c>
      <c r="P15" s="15" t="s">
        <v>494</v>
      </c>
      <c r="Q15" s="150" t="s">
        <v>463</v>
      </c>
      <c r="R15" s="11" t="s">
        <v>461</v>
      </c>
      <c r="S15" s="13">
        <v>2</v>
      </c>
      <c r="T15" s="11" t="s">
        <v>495</v>
      </c>
      <c r="U15" s="11" t="s">
        <v>496</v>
      </c>
      <c r="V15" s="12" t="s">
        <v>206</v>
      </c>
      <c r="W15" s="13" t="s">
        <v>459</v>
      </c>
      <c r="X15" s="13"/>
      <c r="Y15" s="13">
        <v>1</v>
      </c>
      <c r="Z15" s="13">
        <v>1</v>
      </c>
      <c r="AA15" s="13"/>
      <c r="AB15" s="15" t="s">
        <v>497</v>
      </c>
      <c r="AC15" s="13"/>
      <c r="AD15" s="87"/>
      <c r="AE15" s="258"/>
      <c r="AF15" s="239"/>
      <c r="AG15" s="251"/>
    </row>
    <row r="16" spans="1:33" s="17" customFormat="1" ht="60" x14ac:dyDescent="0.25">
      <c r="A16" s="299"/>
      <c r="B16" s="299"/>
      <c r="C16" s="299"/>
      <c r="D16" s="303"/>
      <c r="E16" s="282"/>
      <c r="F16" s="271"/>
      <c r="G16" s="271"/>
      <c r="H16" s="288"/>
      <c r="I16" s="279"/>
      <c r="J16" s="275"/>
      <c r="K16" s="275"/>
      <c r="L16" s="11" t="s">
        <v>208</v>
      </c>
      <c r="M16" s="11" t="s">
        <v>453</v>
      </c>
      <c r="N16" s="11" t="s">
        <v>261</v>
      </c>
      <c r="O16" s="150">
        <f t="shared" si="1"/>
        <v>10</v>
      </c>
      <c r="P16" s="63" t="s">
        <v>499</v>
      </c>
      <c r="Q16" s="12" t="s">
        <v>482</v>
      </c>
      <c r="R16" s="12" t="s">
        <v>464</v>
      </c>
      <c r="S16" s="12" t="s">
        <v>358</v>
      </c>
      <c r="T16" s="69" t="s">
        <v>498</v>
      </c>
      <c r="U16" s="12" t="s">
        <v>134</v>
      </c>
      <c r="V16" s="12" t="s">
        <v>206</v>
      </c>
      <c r="W16" s="13" t="s">
        <v>459</v>
      </c>
      <c r="X16" s="13"/>
      <c r="Y16" s="13"/>
      <c r="Z16" s="13"/>
      <c r="AA16" s="26">
        <v>1</v>
      </c>
      <c r="AB16" s="15" t="s">
        <v>498</v>
      </c>
      <c r="AC16" s="13"/>
      <c r="AD16" s="87"/>
      <c r="AE16" s="258"/>
      <c r="AF16" s="239"/>
      <c r="AG16" s="251"/>
    </row>
    <row r="17" spans="1:33" s="147" customFormat="1" ht="75" x14ac:dyDescent="0.25">
      <c r="A17" s="299"/>
      <c r="B17" s="299"/>
      <c r="C17" s="299"/>
      <c r="D17" s="292"/>
      <c r="E17" s="305"/>
      <c r="F17" s="297"/>
      <c r="G17" s="297"/>
      <c r="H17" s="293"/>
      <c r="I17" s="280"/>
      <c r="J17" s="298"/>
      <c r="K17" s="298"/>
      <c r="L17" s="37" t="s">
        <v>232</v>
      </c>
      <c r="M17" s="37" t="s">
        <v>260</v>
      </c>
      <c r="N17" s="37" t="s">
        <v>210</v>
      </c>
      <c r="O17" s="150">
        <f t="shared" si="1"/>
        <v>11</v>
      </c>
      <c r="P17" s="151" t="s">
        <v>699</v>
      </c>
      <c r="Q17" s="37" t="s">
        <v>9</v>
      </c>
      <c r="R17" s="37" t="s">
        <v>263</v>
      </c>
      <c r="S17" s="106">
        <v>4</v>
      </c>
      <c r="T17" s="37" t="s">
        <v>272</v>
      </c>
      <c r="U17" s="37" t="s">
        <v>273</v>
      </c>
      <c r="V17" s="12" t="s">
        <v>206</v>
      </c>
      <c r="W17" s="13" t="s">
        <v>459</v>
      </c>
      <c r="X17" s="5"/>
      <c r="Y17" s="106"/>
      <c r="Z17" s="106"/>
      <c r="AA17" s="106">
        <v>4</v>
      </c>
      <c r="AB17" s="15" t="s">
        <v>274</v>
      </c>
      <c r="AC17" s="5"/>
      <c r="AD17" s="87"/>
      <c r="AE17" s="258"/>
      <c r="AF17" s="239"/>
      <c r="AG17" s="251"/>
    </row>
    <row r="18" spans="1:33" s="17" customFormat="1" ht="120" x14ac:dyDescent="0.25">
      <c r="A18" s="299"/>
      <c r="B18" s="299"/>
      <c r="C18" s="299"/>
      <c r="D18" s="201" t="s">
        <v>38</v>
      </c>
      <c r="E18" s="101" t="s">
        <v>34</v>
      </c>
      <c r="F18" s="75" t="s">
        <v>135</v>
      </c>
      <c r="G18" s="74">
        <v>1</v>
      </c>
      <c r="H18" s="98">
        <v>1</v>
      </c>
      <c r="I18" s="98"/>
      <c r="J18" s="102"/>
      <c r="K18" s="102"/>
      <c r="L18" s="37"/>
      <c r="M18" s="37"/>
      <c r="N18" s="37"/>
      <c r="O18" s="150"/>
      <c r="P18" s="63" t="s">
        <v>527</v>
      </c>
      <c r="Q18" s="37"/>
      <c r="R18" s="11"/>
      <c r="S18" s="12"/>
      <c r="T18" s="12"/>
      <c r="U18" s="12"/>
      <c r="V18" s="12"/>
      <c r="W18" s="12"/>
      <c r="X18" s="13"/>
      <c r="Y18" s="13"/>
      <c r="Z18" s="13"/>
      <c r="AA18" s="13"/>
      <c r="AB18" s="15"/>
      <c r="AC18" s="13"/>
      <c r="AD18" s="87"/>
      <c r="AE18" s="258"/>
      <c r="AF18" s="239"/>
      <c r="AG18" s="250"/>
    </row>
    <row r="19" spans="1:33" s="17" customFormat="1" ht="75" x14ac:dyDescent="0.25">
      <c r="A19" s="299"/>
      <c r="B19" s="299"/>
      <c r="C19" s="299"/>
      <c r="D19" s="291" t="s">
        <v>39</v>
      </c>
      <c r="E19" s="277" t="s">
        <v>36</v>
      </c>
      <c r="F19" s="270" t="s">
        <v>136</v>
      </c>
      <c r="G19" s="270">
        <v>1</v>
      </c>
      <c r="H19" s="278"/>
      <c r="I19" s="278">
        <v>1</v>
      </c>
      <c r="J19" s="273"/>
      <c r="K19" s="324"/>
      <c r="L19" s="11" t="s">
        <v>208</v>
      </c>
      <c r="M19" s="11" t="s">
        <v>453</v>
      </c>
      <c r="N19" s="11" t="s">
        <v>261</v>
      </c>
      <c r="O19" s="150">
        <f>O17+1</f>
        <v>12</v>
      </c>
      <c r="P19" s="72" t="s">
        <v>500</v>
      </c>
      <c r="Q19" s="12" t="s">
        <v>482</v>
      </c>
      <c r="R19" s="12" t="s">
        <v>464</v>
      </c>
      <c r="S19" s="12" t="s">
        <v>358</v>
      </c>
      <c r="T19" s="70" t="s">
        <v>501</v>
      </c>
      <c r="U19" s="12" t="s">
        <v>502</v>
      </c>
      <c r="V19" s="12" t="s">
        <v>206</v>
      </c>
      <c r="W19" s="13" t="s">
        <v>459</v>
      </c>
      <c r="X19" s="12"/>
      <c r="Y19" s="12"/>
      <c r="Z19" s="12"/>
      <c r="AA19" s="86">
        <v>1</v>
      </c>
      <c r="AB19" s="15" t="s">
        <v>503</v>
      </c>
      <c r="AC19" s="12"/>
      <c r="AD19" s="87"/>
      <c r="AE19" s="258"/>
      <c r="AF19" s="239"/>
      <c r="AG19" s="250"/>
    </row>
    <row r="20" spans="1:33" s="17" customFormat="1" ht="45" x14ac:dyDescent="0.25">
      <c r="A20" s="299"/>
      <c r="B20" s="299"/>
      <c r="C20" s="299"/>
      <c r="D20" s="303"/>
      <c r="E20" s="282"/>
      <c r="F20" s="271"/>
      <c r="G20" s="271"/>
      <c r="H20" s="279"/>
      <c r="I20" s="279"/>
      <c r="J20" s="275"/>
      <c r="K20" s="325"/>
      <c r="L20" s="11" t="s">
        <v>208</v>
      </c>
      <c r="M20" s="11" t="s">
        <v>453</v>
      </c>
      <c r="N20" s="11" t="s">
        <v>261</v>
      </c>
      <c r="O20" s="150">
        <f t="shared" si="1"/>
        <v>13</v>
      </c>
      <c r="P20" s="72" t="s">
        <v>504</v>
      </c>
      <c r="Q20" s="12" t="s">
        <v>463</v>
      </c>
      <c r="R20" s="12" t="s">
        <v>464</v>
      </c>
      <c r="S20" s="12" t="s">
        <v>358</v>
      </c>
      <c r="T20" s="70" t="s">
        <v>505</v>
      </c>
      <c r="U20" s="12" t="s">
        <v>506</v>
      </c>
      <c r="V20" s="12" t="s">
        <v>206</v>
      </c>
      <c r="W20" s="13" t="s">
        <v>459</v>
      </c>
      <c r="X20" s="12"/>
      <c r="Y20" s="12"/>
      <c r="Z20" s="12"/>
      <c r="AA20" s="86">
        <v>1</v>
      </c>
      <c r="AB20" s="15" t="s">
        <v>507</v>
      </c>
      <c r="AC20" s="12"/>
      <c r="AD20" s="87"/>
      <c r="AE20" s="258"/>
      <c r="AF20" s="239"/>
      <c r="AG20" s="250"/>
    </row>
    <row r="21" spans="1:33" s="17" customFormat="1" ht="60" x14ac:dyDescent="0.25">
      <c r="A21" s="299"/>
      <c r="B21" s="299"/>
      <c r="C21" s="299"/>
      <c r="D21" s="292"/>
      <c r="E21" s="305"/>
      <c r="F21" s="297"/>
      <c r="G21" s="297"/>
      <c r="H21" s="280"/>
      <c r="I21" s="280"/>
      <c r="J21" s="298"/>
      <c r="K21" s="326"/>
      <c r="L21" s="11" t="s">
        <v>208</v>
      </c>
      <c r="M21" s="11" t="s">
        <v>453</v>
      </c>
      <c r="N21" s="11" t="s">
        <v>261</v>
      </c>
      <c r="O21" s="150">
        <f t="shared" si="1"/>
        <v>14</v>
      </c>
      <c r="P21" s="15" t="s">
        <v>508</v>
      </c>
      <c r="Q21" s="12" t="s">
        <v>509</v>
      </c>
      <c r="R21" s="12" t="s">
        <v>464</v>
      </c>
      <c r="S21" s="12" t="s">
        <v>358</v>
      </c>
      <c r="T21" s="12" t="s">
        <v>510</v>
      </c>
      <c r="U21" s="12" t="s">
        <v>511</v>
      </c>
      <c r="V21" s="12" t="s">
        <v>206</v>
      </c>
      <c r="W21" s="13" t="s">
        <v>459</v>
      </c>
      <c r="X21" s="13"/>
      <c r="Y21" s="13"/>
      <c r="Z21" s="13"/>
      <c r="AA21" s="26">
        <v>1</v>
      </c>
      <c r="AB21" s="15" t="s">
        <v>512</v>
      </c>
      <c r="AC21" s="13"/>
      <c r="AD21" s="87"/>
      <c r="AE21" s="258"/>
      <c r="AF21" s="239"/>
      <c r="AG21" s="250"/>
    </row>
    <row r="22" spans="1:33" s="17" customFormat="1" ht="135" x14ac:dyDescent="0.25">
      <c r="A22" s="299"/>
      <c r="B22" s="299"/>
      <c r="C22" s="299"/>
      <c r="D22" s="198" t="s">
        <v>40</v>
      </c>
      <c r="E22" s="104" t="s">
        <v>36</v>
      </c>
      <c r="F22" s="105" t="s">
        <v>137</v>
      </c>
      <c r="G22" s="105">
        <v>100</v>
      </c>
      <c r="H22" s="97">
        <v>100</v>
      </c>
      <c r="I22" s="97">
        <v>100</v>
      </c>
      <c r="J22" s="97">
        <v>100</v>
      </c>
      <c r="K22" s="97">
        <v>100</v>
      </c>
      <c r="L22" s="11" t="s">
        <v>208</v>
      </c>
      <c r="M22" s="11" t="s">
        <v>453</v>
      </c>
      <c r="N22" s="71" t="s">
        <v>261</v>
      </c>
      <c r="O22" s="150">
        <f t="shared" si="1"/>
        <v>15</v>
      </c>
      <c r="P22" s="72" t="s">
        <v>513</v>
      </c>
      <c r="Q22" s="12" t="s">
        <v>514</v>
      </c>
      <c r="R22" s="12" t="s">
        <v>483</v>
      </c>
      <c r="S22" s="12" t="s">
        <v>515</v>
      </c>
      <c r="T22" s="12" t="s">
        <v>771</v>
      </c>
      <c r="U22" s="12" t="s">
        <v>772</v>
      </c>
      <c r="V22" s="12" t="s">
        <v>213</v>
      </c>
      <c r="W22" s="13" t="s">
        <v>459</v>
      </c>
      <c r="X22" s="13"/>
      <c r="Y22" s="13">
        <v>100</v>
      </c>
      <c r="Z22" s="13"/>
      <c r="AA22" s="26">
        <v>100</v>
      </c>
      <c r="AB22" s="15" t="s">
        <v>516</v>
      </c>
      <c r="AC22" s="13"/>
      <c r="AD22" s="87"/>
      <c r="AE22" s="258"/>
      <c r="AF22" s="239"/>
      <c r="AG22" s="250"/>
    </row>
    <row r="23" spans="1:33" s="17" customFormat="1" ht="120" x14ac:dyDescent="0.25">
      <c r="A23" s="299"/>
      <c r="B23" s="299"/>
      <c r="C23" s="299"/>
      <c r="D23" s="201" t="s">
        <v>41</v>
      </c>
      <c r="E23" s="101" t="s">
        <v>36</v>
      </c>
      <c r="F23" s="40" t="s">
        <v>518</v>
      </c>
      <c r="G23" s="74">
        <v>3</v>
      </c>
      <c r="H23" s="98"/>
      <c r="I23" s="98">
        <v>1</v>
      </c>
      <c r="J23" s="102">
        <v>1</v>
      </c>
      <c r="K23" s="102">
        <v>1</v>
      </c>
      <c r="L23" s="11" t="s">
        <v>208</v>
      </c>
      <c r="M23" s="11" t="s">
        <v>453</v>
      </c>
      <c r="N23" s="71" t="s">
        <v>261</v>
      </c>
      <c r="O23" s="150">
        <f t="shared" si="1"/>
        <v>16</v>
      </c>
      <c r="P23" s="15" t="s">
        <v>517</v>
      </c>
      <c r="Q23" s="12" t="s">
        <v>485</v>
      </c>
      <c r="R23" s="150" t="s">
        <v>470</v>
      </c>
      <c r="S23" s="12" t="s">
        <v>358</v>
      </c>
      <c r="T23" s="70" t="s">
        <v>505</v>
      </c>
      <c r="U23" s="12" t="s">
        <v>506</v>
      </c>
      <c r="V23" s="12" t="s">
        <v>206</v>
      </c>
      <c r="W23" s="13" t="s">
        <v>459</v>
      </c>
      <c r="X23" s="12"/>
      <c r="Y23" s="12"/>
      <c r="Z23" s="12"/>
      <c r="AA23" s="86">
        <v>1</v>
      </c>
      <c r="AB23" s="15" t="s">
        <v>507</v>
      </c>
      <c r="AC23" s="12"/>
      <c r="AD23" s="87"/>
      <c r="AE23" s="258"/>
      <c r="AF23" s="239"/>
      <c r="AG23" s="250"/>
    </row>
    <row r="24" spans="1:33" s="17" customFormat="1" ht="150" x14ac:dyDescent="0.25">
      <c r="A24" s="299"/>
      <c r="B24" s="299" t="s">
        <v>42</v>
      </c>
      <c r="C24" s="299" t="s">
        <v>43</v>
      </c>
      <c r="D24" s="198" t="s">
        <v>44</v>
      </c>
      <c r="E24" s="104" t="s">
        <v>34</v>
      </c>
      <c r="F24" s="105" t="s">
        <v>138</v>
      </c>
      <c r="G24" s="105">
        <v>100</v>
      </c>
      <c r="H24" s="97">
        <v>25</v>
      </c>
      <c r="I24" s="97">
        <v>25</v>
      </c>
      <c r="J24" s="96">
        <v>25</v>
      </c>
      <c r="K24" s="96">
        <v>25</v>
      </c>
      <c r="L24" s="37" t="s">
        <v>519</v>
      </c>
      <c r="M24" s="37" t="s">
        <v>519</v>
      </c>
      <c r="N24" s="37" t="s">
        <v>261</v>
      </c>
      <c r="O24" s="150">
        <f t="shared" si="1"/>
        <v>17</v>
      </c>
      <c r="P24" s="72" t="s">
        <v>520</v>
      </c>
      <c r="Q24" s="12" t="s">
        <v>396</v>
      </c>
      <c r="R24" s="150" t="s">
        <v>470</v>
      </c>
      <c r="S24" s="12" t="s">
        <v>358</v>
      </c>
      <c r="T24" s="12" t="s">
        <v>521</v>
      </c>
      <c r="U24" s="12" t="s">
        <v>522</v>
      </c>
      <c r="V24" s="12" t="s">
        <v>206</v>
      </c>
      <c r="W24" s="13" t="s">
        <v>459</v>
      </c>
      <c r="X24" s="13"/>
      <c r="Y24" s="13">
        <v>0.5</v>
      </c>
      <c r="Z24" s="13">
        <v>0.5</v>
      </c>
      <c r="AA24" s="13"/>
      <c r="AB24" s="15" t="s">
        <v>523</v>
      </c>
      <c r="AC24" s="13"/>
      <c r="AD24" s="87"/>
      <c r="AE24" s="258"/>
      <c r="AF24" s="239"/>
      <c r="AG24" s="250"/>
    </row>
    <row r="25" spans="1:33" s="17" customFormat="1" ht="120" customHeight="1" x14ac:dyDescent="0.25">
      <c r="A25" s="299"/>
      <c r="B25" s="299"/>
      <c r="C25" s="299"/>
      <c r="D25" s="201" t="s">
        <v>45</v>
      </c>
      <c r="E25" s="101" t="s">
        <v>46</v>
      </c>
      <c r="F25" s="75" t="s">
        <v>139</v>
      </c>
      <c r="G25" s="74">
        <v>1</v>
      </c>
      <c r="H25" s="98"/>
      <c r="I25" s="98" t="s">
        <v>191</v>
      </c>
      <c r="J25" s="102" t="s">
        <v>144</v>
      </c>
      <c r="K25" s="102" t="s">
        <v>191</v>
      </c>
      <c r="L25" s="11" t="s">
        <v>208</v>
      </c>
      <c r="M25" s="11" t="s">
        <v>453</v>
      </c>
      <c r="N25" s="71" t="s">
        <v>261</v>
      </c>
      <c r="O25" s="150">
        <f t="shared" si="1"/>
        <v>18</v>
      </c>
      <c r="P25" s="72" t="s">
        <v>524</v>
      </c>
      <c r="Q25" s="150" t="s">
        <v>525</v>
      </c>
      <c r="R25" s="150" t="s">
        <v>470</v>
      </c>
      <c r="S25" s="13">
        <v>1</v>
      </c>
      <c r="T25" s="15" t="s">
        <v>773</v>
      </c>
      <c r="U25" s="11" t="s">
        <v>774</v>
      </c>
      <c r="V25" s="12" t="s">
        <v>206</v>
      </c>
      <c r="W25" s="13" t="s">
        <v>459</v>
      </c>
      <c r="X25" s="12"/>
      <c r="Y25" s="12"/>
      <c r="Z25" s="12"/>
      <c r="AA25" s="86">
        <v>1</v>
      </c>
      <c r="AB25" s="15" t="s">
        <v>526</v>
      </c>
      <c r="AC25" s="12"/>
      <c r="AD25" s="87"/>
      <c r="AE25" s="258"/>
      <c r="AF25" s="239"/>
      <c r="AG25" s="250"/>
    </row>
    <row r="26" spans="1:33" s="17" customFormat="1" ht="120" customHeight="1" x14ac:dyDescent="0.25">
      <c r="A26" s="299"/>
      <c r="B26" s="299"/>
      <c r="C26" s="299"/>
      <c r="D26" s="201" t="s">
        <v>47</v>
      </c>
      <c r="E26" s="101" t="s">
        <v>34</v>
      </c>
      <c r="F26" s="75" t="s">
        <v>141</v>
      </c>
      <c r="G26" s="74">
        <v>1</v>
      </c>
      <c r="H26" s="98"/>
      <c r="I26" s="98"/>
      <c r="J26" s="98" t="s">
        <v>140</v>
      </c>
      <c r="K26" s="102" t="s">
        <v>140</v>
      </c>
      <c r="L26" s="37"/>
      <c r="M26" s="7"/>
      <c r="N26" s="37"/>
      <c r="O26" s="150"/>
      <c r="P26" s="72" t="s">
        <v>527</v>
      </c>
      <c r="Q26" s="37"/>
      <c r="R26" s="19"/>
      <c r="S26" s="19"/>
      <c r="T26" s="19"/>
      <c r="U26" s="19"/>
      <c r="V26" s="19"/>
      <c r="W26" s="19"/>
      <c r="X26" s="18"/>
      <c r="Y26" s="18"/>
      <c r="Z26" s="18"/>
      <c r="AA26" s="27"/>
      <c r="AB26" s="15"/>
      <c r="AC26" s="18"/>
      <c r="AD26" s="87"/>
      <c r="AE26" s="258"/>
      <c r="AF26" s="239"/>
      <c r="AG26" s="250"/>
    </row>
    <row r="27" spans="1:33" s="17" customFormat="1" ht="120" customHeight="1" x14ac:dyDescent="0.25">
      <c r="A27" s="299"/>
      <c r="B27" s="299"/>
      <c r="C27" s="299"/>
      <c r="D27" s="201" t="s">
        <v>48</v>
      </c>
      <c r="E27" s="101" t="s">
        <v>34</v>
      </c>
      <c r="F27" s="75" t="s">
        <v>142</v>
      </c>
      <c r="G27" s="74">
        <v>12</v>
      </c>
      <c r="H27" s="98">
        <v>3</v>
      </c>
      <c r="I27" s="98">
        <v>3</v>
      </c>
      <c r="J27" s="102">
        <v>3</v>
      </c>
      <c r="K27" s="102">
        <v>3</v>
      </c>
      <c r="L27" s="11" t="s">
        <v>208</v>
      </c>
      <c r="M27" s="11" t="s">
        <v>453</v>
      </c>
      <c r="N27" s="11" t="s">
        <v>261</v>
      </c>
      <c r="O27" s="150">
        <f>O25+1</f>
        <v>19</v>
      </c>
      <c r="P27" s="72" t="s">
        <v>528</v>
      </c>
      <c r="Q27" s="150" t="s">
        <v>529</v>
      </c>
      <c r="R27" s="150" t="s">
        <v>470</v>
      </c>
      <c r="S27" s="12" t="s">
        <v>379</v>
      </c>
      <c r="T27" s="12" t="s">
        <v>530</v>
      </c>
      <c r="U27" s="12" t="s">
        <v>531</v>
      </c>
      <c r="V27" s="12" t="s">
        <v>206</v>
      </c>
      <c r="W27" s="13" t="s">
        <v>459</v>
      </c>
      <c r="X27" s="13"/>
      <c r="Y27" s="66">
        <v>1</v>
      </c>
      <c r="Z27" s="66"/>
      <c r="AA27" s="66">
        <v>2</v>
      </c>
      <c r="AB27" s="15" t="s">
        <v>516</v>
      </c>
      <c r="AC27" s="13"/>
      <c r="AD27" s="87"/>
      <c r="AE27" s="258"/>
      <c r="AF27" s="239"/>
      <c r="AG27" s="250"/>
    </row>
    <row r="28" spans="1:33" s="17" customFormat="1" ht="75" customHeight="1" x14ac:dyDescent="0.25">
      <c r="A28" s="299"/>
      <c r="B28" s="299"/>
      <c r="C28" s="299" t="s">
        <v>49</v>
      </c>
      <c r="D28" s="201" t="s">
        <v>667</v>
      </c>
      <c r="E28" s="101" t="s">
        <v>50</v>
      </c>
      <c r="F28" s="40" t="s">
        <v>143</v>
      </c>
      <c r="G28" s="74">
        <v>100</v>
      </c>
      <c r="H28" s="98">
        <v>40</v>
      </c>
      <c r="I28" s="98">
        <v>40</v>
      </c>
      <c r="J28" s="102">
        <v>10</v>
      </c>
      <c r="K28" s="102">
        <v>10</v>
      </c>
      <c r="L28" s="37" t="s">
        <v>208</v>
      </c>
      <c r="M28" s="37" t="s">
        <v>668</v>
      </c>
      <c r="N28" s="37" t="s">
        <v>261</v>
      </c>
      <c r="O28" s="150">
        <f t="shared" si="1"/>
        <v>20</v>
      </c>
      <c r="P28" s="31" t="s">
        <v>672</v>
      </c>
      <c r="Q28" s="87" t="s">
        <v>669</v>
      </c>
      <c r="R28" s="71" t="s">
        <v>470</v>
      </c>
      <c r="S28" s="125">
        <v>1</v>
      </c>
      <c r="T28" s="38" t="s">
        <v>684</v>
      </c>
      <c r="U28" s="38" t="s">
        <v>670</v>
      </c>
      <c r="V28" s="12" t="s">
        <v>213</v>
      </c>
      <c r="W28" s="13" t="s">
        <v>459</v>
      </c>
      <c r="X28" s="39"/>
      <c r="Y28" s="39"/>
      <c r="Z28" s="150"/>
      <c r="AA28" s="39">
        <v>1</v>
      </c>
      <c r="AB28" s="15" t="s">
        <v>671</v>
      </c>
      <c r="AC28" s="39"/>
      <c r="AD28" s="87"/>
      <c r="AE28" s="258"/>
      <c r="AF28" s="239"/>
      <c r="AG28" s="250"/>
    </row>
    <row r="29" spans="1:33" s="17" customFormat="1" ht="60" customHeight="1" x14ac:dyDescent="0.25">
      <c r="A29" s="299"/>
      <c r="B29" s="299"/>
      <c r="C29" s="299"/>
      <c r="D29" s="198" t="s">
        <v>51</v>
      </c>
      <c r="E29" s="146" t="s">
        <v>193</v>
      </c>
      <c r="F29" s="148" t="s">
        <v>192</v>
      </c>
      <c r="G29" s="148">
        <v>100</v>
      </c>
      <c r="H29" s="145">
        <v>25</v>
      </c>
      <c r="I29" s="145">
        <v>50</v>
      </c>
      <c r="J29" s="148">
        <v>10</v>
      </c>
      <c r="K29" s="148">
        <v>15</v>
      </c>
      <c r="L29" s="37" t="s">
        <v>208</v>
      </c>
      <c r="M29" s="37" t="s">
        <v>668</v>
      </c>
      <c r="N29" s="37" t="s">
        <v>261</v>
      </c>
      <c r="O29" s="150">
        <f t="shared" si="1"/>
        <v>21</v>
      </c>
      <c r="P29" s="31" t="s">
        <v>775</v>
      </c>
      <c r="Q29" s="87" t="s">
        <v>669</v>
      </c>
      <c r="R29" s="87" t="s">
        <v>673</v>
      </c>
      <c r="S29" s="125">
        <v>1</v>
      </c>
      <c r="T29" s="38" t="s">
        <v>776</v>
      </c>
      <c r="U29" s="38" t="s">
        <v>778</v>
      </c>
      <c r="V29" s="12" t="s">
        <v>213</v>
      </c>
      <c r="W29" s="13" t="s">
        <v>459</v>
      </c>
      <c r="X29" s="39"/>
      <c r="Y29" s="39">
        <v>0.5</v>
      </c>
      <c r="Z29" s="150"/>
      <c r="AA29" s="39">
        <v>0.5</v>
      </c>
      <c r="AB29" s="15" t="s">
        <v>777</v>
      </c>
      <c r="AC29" s="39"/>
      <c r="AD29" s="87"/>
      <c r="AE29" s="258"/>
      <c r="AF29" s="239"/>
      <c r="AG29" s="250"/>
    </row>
    <row r="30" spans="1:33" s="17" customFormat="1" ht="90" customHeight="1" x14ac:dyDescent="0.25">
      <c r="A30" s="299"/>
      <c r="B30" s="299"/>
      <c r="C30" s="299"/>
      <c r="D30" s="201" t="s">
        <v>52</v>
      </c>
      <c r="E30" s="101" t="s">
        <v>53</v>
      </c>
      <c r="F30" s="75" t="s">
        <v>145</v>
      </c>
      <c r="G30" s="74">
        <v>1</v>
      </c>
      <c r="H30" s="74" t="s">
        <v>132</v>
      </c>
      <c r="I30" s="98" t="s">
        <v>132</v>
      </c>
      <c r="J30" s="102"/>
      <c r="K30" s="102"/>
      <c r="L30" s="150" t="s">
        <v>208</v>
      </c>
      <c r="M30" s="150" t="s">
        <v>212</v>
      </c>
      <c r="N30" s="150" t="s">
        <v>261</v>
      </c>
      <c r="O30" s="150">
        <f t="shared" si="1"/>
        <v>22</v>
      </c>
      <c r="P30" s="72" t="s">
        <v>532</v>
      </c>
      <c r="Q30" s="150" t="s">
        <v>533</v>
      </c>
      <c r="R30" s="150" t="s">
        <v>464</v>
      </c>
      <c r="S30" s="12" t="s">
        <v>358</v>
      </c>
      <c r="T30" s="12" t="s">
        <v>534</v>
      </c>
      <c r="U30" s="12" t="s">
        <v>535</v>
      </c>
      <c r="V30" s="12" t="s">
        <v>206</v>
      </c>
      <c r="W30" s="13" t="s">
        <v>459</v>
      </c>
      <c r="X30" s="13"/>
      <c r="Y30" s="66"/>
      <c r="Z30" s="66"/>
      <c r="AA30" s="66">
        <v>1</v>
      </c>
      <c r="AB30" s="15" t="s">
        <v>536</v>
      </c>
      <c r="AC30" s="13"/>
      <c r="AD30" s="87"/>
      <c r="AE30" s="258"/>
      <c r="AF30" s="239"/>
      <c r="AG30" s="250"/>
    </row>
    <row r="31" spans="1:33" s="17" customFormat="1" ht="105" customHeight="1" x14ac:dyDescent="0.25">
      <c r="A31" s="299"/>
      <c r="B31" s="299"/>
      <c r="C31" s="299"/>
      <c r="D31" s="201" t="s">
        <v>54</v>
      </c>
      <c r="E31" s="101" t="s">
        <v>55</v>
      </c>
      <c r="F31" s="75" t="s">
        <v>146</v>
      </c>
      <c r="G31" s="74">
        <v>1</v>
      </c>
      <c r="H31" s="102"/>
      <c r="I31" s="98">
        <v>0.5</v>
      </c>
      <c r="J31" s="102">
        <v>0.5</v>
      </c>
      <c r="K31" s="102"/>
      <c r="L31" s="37" t="s">
        <v>675</v>
      </c>
      <c r="M31" s="37" t="s">
        <v>607</v>
      </c>
      <c r="N31" s="37" t="s">
        <v>261</v>
      </c>
      <c r="O31" s="150">
        <f t="shared" si="1"/>
        <v>23</v>
      </c>
      <c r="P31" s="31" t="s">
        <v>820</v>
      </c>
      <c r="Q31" s="12" t="s">
        <v>674</v>
      </c>
      <c r="R31" s="71" t="s">
        <v>470</v>
      </c>
      <c r="S31" s="125">
        <v>1</v>
      </c>
      <c r="T31" s="38" t="s">
        <v>682</v>
      </c>
      <c r="U31" s="38" t="s">
        <v>670</v>
      </c>
      <c r="V31" s="12" t="s">
        <v>213</v>
      </c>
      <c r="W31" s="13" t="s">
        <v>459</v>
      </c>
      <c r="X31" s="39"/>
      <c r="Y31" s="39"/>
      <c r="Z31" s="150"/>
      <c r="AA31" s="39">
        <v>1</v>
      </c>
      <c r="AB31" s="15" t="s">
        <v>671</v>
      </c>
      <c r="AC31" s="39"/>
      <c r="AD31" s="87"/>
      <c r="AE31" s="258"/>
      <c r="AF31" s="239"/>
      <c r="AG31" s="250"/>
    </row>
    <row r="32" spans="1:33" s="17" customFormat="1" ht="75" customHeight="1" x14ac:dyDescent="0.25">
      <c r="A32" s="299"/>
      <c r="B32" s="299" t="s">
        <v>56</v>
      </c>
      <c r="C32" s="299" t="s">
        <v>57</v>
      </c>
      <c r="D32" s="201" t="s">
        <v>58</v>
      </c>
      <c r="E32" s="101" t="s">
        <v>59</v>
      </c>
      <c r="F32" s="75" t="s">
        <v>147</v>
      </c>
      <c r="G32" s="74">
        <v>1</v>
      </c>
      <c r="H32" s="22"/>
      <c r="I32" s="98" t="s">
        <v>140</v>
      </c>
      <c r="J32" s="102" t="s">
        <v>140</v>
      </c>
      <c r="K32" s="102"/>
      <c r="L32" s="37" t="s">
        <v>208</v>
      </c>
      <c r="M32" s="37" t="s">
        <v>668</v>
      </c>
      <c r="N32" s="37" t="s">
        <v>261</v>
      </c>
      <c r="O32" s="150">
        <f t="shared" si="1"/>
        <v>24</v>
      </c>
      <c r="P32" s="31" t="s">
        <v>676</v>
      </c>
      <c r="Q32" s="12" t="s">
        <v>674</v>
      </c>
      <c r="R32" s="71" t="s">
        <v>470</v>
      </c>
      <c r="S32" s="125">
        <v>1</v>
      </c>
      <c r="T32" s="38" t="s">
        <v>683</v>
      </c>
      <c r="U32" s="38" t="s">
        <v>670</v>
      </c>
      <c r="V32" s="12" t="s">
        <v>213</v>
      </c>
      <c r="W32" s="13" t="s">
        <v>459</v>
      </c>
      <c r="X32" s="39"/>
      <c r="Y32" s="39"/>
      <c r="Z32" s="150"/>
      <c r="AA32" s="39">
        <v>1</v>
      </c>
      <c r="AB32" s="15" t="s">
        <v>671</v>
      </c>
      <c r="AC32" s="39"/>
      <c r="AD32" s="87"/>
      <c r="AE32" s="258"/>
      <c r="AF32" s="239"/>
      <c r="AG32" s="250"/>
    </row>
    <row r="33" spans="1:33" s="17" customFormat="1" ht="75" customHeight="1" x14ac:dyDescent="0.25">
      <c r="A33" s="316"/>
      <c r="B33" s="299"/>
      <c r="C33" s="299"/>
      <c r="D33" s="201" t="s">
        <v>60</v>
      </c>
      <c r="E33" s="101" t="s">
        <v>61</v>
      </c>
      <c r="F33" s="75" t="s">
        <v>148</v>
      </c>
      <c r="G33" s="74">
        <v>3</v>
      </c>
      <c r="H33" s="98"/>
      <c r="I33" s="98">
        <v>1</v>
      </c>
      <c r="J33" s="102">
        <v>1</v>
      </c>
      <c r="K33" s="102">
        <v>1</v>
      </c>
      <c r="L33" s="37" t="s">
        <v>208</v>
      </c>
      <c r="M33" s="37" t="s">
        <v>668</v>
      </c>
      <c r="N33" s="37" t="s">
        <v>261</v>
      </c>
      <c r="O33" s="150">
        <f t="shared" si="1"/>
        <v>25</v>
      </c>
      <c r="P33" s="31" t="s">
        <v>677</v>
      </c>
      <c r="Q33" s="12" t="s">
        <v>674</v>
      </c>
      <c r="R33" s="71" t="s">
        <v>470</v>
      </c>
      <c r="S33" s="125">
        <v>1</v>
      </c>
      <c r="T33" s="38" t="s">
        <v>685</v>
      </c>
      <c r="U33" s="38" t="s">
        <v>670</v>
      </c>
      <c r="V33" s="12" t="s">
        <v>213</v>
      </c>
      <c r="W33" s="13" t="s">
        <v>459</v>
      </c>
      <c r="X33" s="39"/>
      <c r="Y33" s="39"/>
      <c r="Z33" s="150"/>
      <c r="AA33" s="39">
        <v>1</v>
      </c>
      <c r="AB33" s="15" t="s">
        <v>671</v>
      </c>
      <c r="AC33" s="39"/>
      <c r="AD33" s="87"/>
      <c r="AE33" s="258"/>
      <c r="AF33" s="239"/>
      <c r="AG33" s="250"/>
    </row>
    <row r="34" spans="1:33" ht="60" customHeight="1" x14ac:dyDescent="0.25">
      <c r="A34" s="299" t="s">
        <v>62</v>
      </c>
      <c r="B34" s="301" t="s">
        <v>63</v>
      </c>
      <c r="C34" s="291" t="s">
        <v>64</v>
      </c>
      <c r="D34" s="291" t="s">
        <v>65</v>
      </c>
      <c r="E34" s="277" t="s">
        <v>66</v>
      </c>
      <c r="F34" s="287" t="s">
        <v>195</v>
      </c>
      <c r="G34" s="287">
        <v>1</v>
      </c>
      <c r="H34" s="278" t="s">
        <v>140</v>
      </c>
      <c r="I34" s="278" t="s">
        <v>140</v>
      </c>
      <c r="J34" s="273"/>
      <c r="K34" s="273"/>
      <c r="L34" s="37" t="s">
        <v>519</v>
      </c>
      <c r="M34" s="37" t="s">
        <v>519</v>
      </c>
      <c r="N34" s="37" t="s">
        <v>261</v>
      </c>
      <c r="O34" s="150">
        <f t="shared" si="1"/>
        <v>26</v>
      </c>
      <c r="P34" s="131" t="s">
        <v>601</v>
      </c>
      <c r="Q34" s="37" t="s">
        <v>538</v>
      </c>
      <c r="R34" s="37" t="s">
        <v>419</v>
      </c>
      <c r="S34" s="37" t="s">
        <v>358</v>
      </c>
      <c r="T34" s="37" t="s">
        <v>555</v>
      </c>
      <c r="U34" s="37" t="s">
        <v>830</v>
      </c>
      <c r="V34" s="37" t="s">
        <v>206</v>
      </c>
      <c r="W34" s="37" t="s">
        <v>459</v>
      </c>
      <c r="X34" s="37"/>
      <c r="Y34" s="37"/>
      <c r="Z34" s="37"/>
      <c r="AA34" s="212">
        <v>1</v>
      </c>
      <c r="AB34" s="15" t="s">
        <v>556</v>
      </c>
      <c r="AC34" s="37"/>
      <c r="AD34" s="168"/>
      <c r="AE34" s="257"/>
      <c r="AF34" s="239"/>
      <c r="AG34" s="250"/>
    </row>
    <row r="35" spans="1:33" ht="105" customHeight="1" x14ac:dyDescent="0.25">
      <c r="A35" s="299"/>
      <c r="B35" s="301"/>
      <c r="C35" s="303"/>
      <c r="D35" s="292"/>
      <c r="E35" s="305"/>
      <c r="F35" s="293"/>
      <c r="G35" s="293"/>
      <c r="H35" s="280"/>
      <c r="I35" s="280"/>
      <c r="J35" s="298"/>
      <c r="K35" s="298"/>
      <c r="L35" s="37" t="s">
        <v>519</v>
      </c>
      <c r="M35" s="37" t="s">
        <v>519</v>
      </c>
      <c r="N35" s="37" t="s">
        <v>210</v>
      </c>
      <c r="O35" s="150">
        <f t="shared" si="1"/>
        <v>27</v>
      </c>
      <c r="P35" s="131" t="s">
        <v>602</v>
      </c>
      <c r="Q35" s="150" t="s">
        <v>742</v>
      </c>
      <c r="R35" s="149" t="s">
        <v>419</v>
      </c>
      <c r="S35" s="54">
        <v>2</v>
      </c>
      <c r="T35" s="52" t="s">
        <v>557</v>
      </c>
      <c r="U35" s="52" t="s">
        <v>558</v>
      </c>
      <c r="V35" s="12" t="s">
        <v>206</v>
      </c>
      <c r="W35" s="13" t="s">
        <v>459</v>
      </c>
      <c r="X35" s="52"/>
      <c r="Y35" s="52"/>
      <c r="Z35" s="52"/>
      <c r="AA35" s="53">
        <v>2</v>
      </c>
      <c r="AB35" s="15" t="s">
        <v>559</v>
      </c>
      <c r="AC35" s="175"/>
      <c r="AD35" s="168"/>
      <c r="AE35" s="257"/>
      <c r="AF35" s="239"/>
      <c r="AG35" s="250"/>
    </row>
    <row r="36" spans="1:33" ht="105" customHeight="1" x14ac:dyDescent="0.25">
      <c r="A36" s="299"/>
      <c r="B36" s="301"/>
      <c r="C36" s="303"/>
      <c r="D36" s="198" t="s">
        <v>67</v>
      </c>
      <c r="E36" s="104" t="s">
        <v>66</v>
      </c>
      <c r="F36" s="44" t="s">
        <v>194</v>
      </c>
      <c r="G36" s="44">
        <v>1</v>
      </c>
      <c r="H36" s="97"/>
      <c r="I36" s="97">
        <v>0.33</v>
      </c>
      <c r="J36" s="96">
        <v>0.33</v>
      </c>
      <c r="K36" s="96">
        <v>0.33</v>
      </c>
      <c r="L36" s="37" t="s">
        <v>519</v>
      </c>
      <c r="M36" s="37" t="s">
        <v>519</v>
      </c>
      <c r="N36" s="37" t="s">
        <v>261</v>
      </c>
      <c r="O36" s="150">
        <f t="shared" si="1"/>
        <v>28</v>
      </c>
      <c r="P36" s="31" t="s">
        <v>678</v>
      </c>
      <c r="Q36" s="12" t="s">
        <v>742</v>
      </c>
      <c r="R36" s="87" t="s">
        <v>419</v>
      </c>
      <c r="S36" s="125">
        <v>1</v>
      </c>
      <c r="T36" s="38" t="s">
        <v>681</v>
      </c>
      <c r="U36" s="38" t="s">
        <v>670</v>
      </c>
      <c r="V36" s="12" t="s">
        <v>213</v>
      </c>
      <c r="W36" s="13" t="s">
        <v>459</v>
      </c>
      <c r="X36" s="39"/>
      <c r="Y36" s="39"/>
      <c r="Z36" s="150"/>
      <c r="AA36" s="39">
        <v>1</v>
      </c>
      <c r="AB36" s="15" t="s">
        <v>671</v>
      </c>
      <c r="AC36" s="39"/>
      <c r="AD36" s="87"/>
      <c r="AE36" s="257"/>
      <c r="AF36" s="239"/>
      <c r="AG36" s="250"/>
    </row>
    <row r="37" spans="1:33" ht="120" customHeight="1" x14ac:dyDescent="0.25">
      <c r="A37" s="299"/>
      <c r="B37" s="301"/>
      <c r="C37" s="301" t="s">
        <v>68</v>
      </c>
      <c r="D37" s="201" t="s">
        <v>69</v>
      </c>
      <c r="E37" s="101" t="s">
        <v>66</v>
      </c>
      <c r="F37" s="75" t="s">
        <v>150</v>
      </c>
      <c r="G37" s="74">
        <v>1</v>
      </c>
      <c r="H37" s="102"/>
      <c r="I37" s="98" t="s">
        <v>140</v>
      </c>
      <c r="J37" s="98" t="s">
        <v>140</v>
      </c>
      <c r="K37" s="102"/>
      <c r="L37" s="37" t="s">
        <v>208</v>
      </c>
      <c r="M37" s="37" t="s">
        <v>453</v>
      </c>
      <c r="N37" s="37" t="s">
        <v>261</v>
      </c>
      <c r="O37" s="150">
        <f t="shared" si="1"/>
        <v>29</v>
      </c>
      <c r="P37" s="31" t="s">
        <v>680</v>
      </c>
      <c r="Q37" s="12" t="s">
        <v>475</v>
      </c>
      <c r="R37" s="71" t="s">
        <v>470</v>
      </c>
      <c r="S37" s="125">
        <v>1</v>
      </c>
      <c r="T37" s="38" t="s">
        <v>679</v>
      </c>
      <c r="U37" s="38" t="s">
        <v>670</v>
      </c>
      <c r="V37" s="12" t="s">
        <v>213</v>
      </c>
      <c r="W37" s="13" t="s">
        <v>459</v>
      </c>
      <c r="X37" s="39"/>
      <c r="Y37" s="39"/>
      <c r="Z37" s="150"/>
      <c r="AA37" s="39">
        <v>1</v>
      </c>
      <c r="AB37" s="15" t="s">
        <v>671</v>
      </c>
      <c r="AC37" s="39"/>
      <c r="AD37" s="87"/>
      <c r="AE37" s="257"/>
      <c r="AF37" s="239"/>
      <c r="AG37" s="250"/>
    </row>
    <row r="38" spans="1:33" ht="105" customHeight="1" x14ac:dyDescent="0.25">
      <c r="A38" s="299"/>
      <c r="B38" s="301"/>
      <c r="C38" s="301"/>
      <c r="D38" s="198" t="s">
        <v>197</v>
      </c>
      <c r="E38" s="104" t="s">
        <v>66</v>
      </c>
      <c r="F38" s="105" t="s">
        <v>151</v>
      </c>
      <c r="G38" s="105">
        <v>12</v>
      </c>
      <c r="H38" s="96">
        <v>3</v>
      </c>
      <c r="I38" s="97">
        <v>3</v>
      </c>
      <c r="J38" s="96">
        <v>3</v>
      </c>
      <c r="K38" s="96">
        <v>3</v>
      </c>
      <c r="L38" s="11" t="s">
        <v>208</v>
      </c>
      <c r="M38" s="37" t="s">
        <v>453</v>
      </c>
      <c r="N38" s="35" t="s">
        <v>210</v>
      </c>
      <c r="O38" s="150">
        <f t="shared" si="1"/>
        <v>30</v>
      </c>
      <c r="P38" s="151" t="s">
        <v>537</v>
      </c>
      <c r="Q38" s="150" t="s">
        <v>538</v>
      </c>
      <c r="R38" s="150" t="s">
        <v>470</v>
      </c>
      <c r="S38" s="66">
        <v>3</v>
      </c>
      <c r="T38" s="11" t="s">
        <v>539</v>
      </c>
      <c r="U38" s="11" t="s">
        <v>540</v>
      </c>
      <c r="V38" s="12" t="s">
        <v>206</v>
      </c>
      <c r="W38" s="13" t="s">
        <v>459</v>
      </c>
      <c r="X38" s="14"/>
      <c r="Y38" s="14"/>
      <c r="Z38" s="14"/>
      <c r="AA38" s="66">
        <v>3</v>
      </c>
      <c r="AB38" s="15" t="s">
        <v>541</v>
      </c>
      <c r="AC38" s="14"/>
      <c r="AD38" s="168"/>
      <c r="AE38" s="257"/>
      <c r="AF38" s="239"/>
      <c r="AG38" s="250"/>
    </row>
    <row r="39" spans="1:33" ht="75" customHeight="1" x14ac:dyDescent="0.25">
      <c r="A39" s="299"/>
      <c r="B39" s="301"/>
      <c r="C39" s="301"/>
      <c r="D39" s="201" t="s">
        <v>70</v>
      </c>
      <c r="E39" s="101" t="s">
        <v>66</v>
      </c>
      <c r="F39" s="75" t="s">
        <v>152</v>
      </c>
      <c r="G39" s="74">
        <v>2</v>
      </c>
      <c r="H39" s="102">
        <v>1</v>
      </c>
      <c r="I39" s="98">
        <v>1</v>
      </c>
      <c r="J39" s="98"/>
      <c r="K39" s="98"/>
      <c r="L39" s="52" t="s">
        <v>208</v>
      </c>
      <c r="M39" s="37" t="s">
        <v>453</v>
      </c>
      <c r="N39" s="35" t="s">
        <v>210</v>
      </c>
      <c r="O39" s="150">
        <f t="shared" si="1"/>
        <v>31</v>
      </c>
      <c r="P39" s="63" t="s">
        <v>542</v>
      </c>
      <c r="Q39" s="199" t="s">
        <v>543</v>
      </c>
      <c r="R39" s="150" t="s">
        <v>470</v>
      </c>
      <c r="S39" s="24">
        <v>1</v>
      </c>
      <c r="T39" s="24" t="s">
        <v>544</v>
      </c>
      <c r="U39" s="24" t="s">
        <v>545</v>
      </c>
      <c r="V39" s="12" t="s">
        <v>206</v>
      </c>
      <c r="W39" s="13" t="s">
        <v>459</v>
      </c>
      <c r="X39" s="24"/>
      <c r="Y39" s="24"/>
      <c r="Z39" s="24">
        <v>1</v>
      </c>
      <c r="AA39" s="24"/>
      <c r="AB39" s="15" t="s">
        <v>546</v>
      </c>
      <c r="AC39" s="240"/>
      <c r="AD39" s="168"/>
      <c r="AE39" s="257"/>
      <c r="AF39" s="239"/>
      <c r="AG39" s="250"/>
    </row>
    <row r="40" spans="1:33" ht="60" customHeight="1" x14ac:dyDescent="0.25">
      <c r="A40" s="299"/>
      <c r="B40" s="301"/>
      <c r="C40" s="301"/>
      <c r="D40" s="201" t="s">
        <v>196</v>
      </c>
      <c r="E40" s="101" t="s">
        <v>66</v>
      </c>
      <c r="F40" s="75" t="s">
        <v>153</v>
      </c>
      <c r="G40" s="24">
        <v>3</v>
      </c>
      <c r="H40" s="102">
        <v>1</v>
      </c>
      <c r="I40" s="98">
        <v>1</v>
      </c>
      <c r="K40" s="102">
        <v>1</v>
      </c>
      <c r="L40" s="52" t="s">
        <v>208</v>
      </c>
      <c r="M40" s="37" t="s">
        <v>453</v>
      </c>
      <c r="N40" s="35" t="s">
        <v>210</v>
      </c>
      <c r="O40" s="150">
        <f t="shared" si="1"/>
        <v>32</v>
      </c>
      <c r="P40" s="63" t="s">
        <v>547</v>
      </c>
      <c r="Q40" s="199" t="s">
        <v>543</v>
      </c>
      <c r="R40" s="150" t="s">
        <v>470</v>
      </c>
      <c r="S40" s="24">
        <v>1</v>
      </c>
      <c r="T40" s="24" t="s">
        <v>548</v>
      </c>
      <c r="U40" s="24" t="s">
        <v>549</v>
      </c>
      <c r="V40" s="12" t="s">
        <v>206</v>
      </c>
      <c r="W40" s="13" t="s">
        <v>459</v>
      </c>
      <c r="X40" s="76"/>
      <c r="Y40" s="76"/>
      <c r="Z40" s="76"/>
      <c r="AA40" s="77">
        <v>1</v>
      </c>
      <c r="AB40" s="15" t="s">
        <v>550</v>
      </c>
      <c r="AC40" s="76"/>
      <c r="AD40" s="168"/>
      <c r="AE40" s="257"/>
      <c r="AF40" s="239"/>
      <c r="AG40" s="250"/>
    </row>
    <row r="41" spans="1:33" ht="45" customHeight="1" x14ac:dyDescent="0.25">
      <c r="A41" s="299"/>
      <c r="B41" s="301"/>
      <c r="C41" s="301"/>
      <c r="D41" s="291" t="s">
        <v>71</v>
      </c>
      <c r="E41" s="277" t="s">
        <v>72</v>
      </c>
      <c r="F41" s="287" t="s">
        <v>154</v>
      </c>
      <c r="G41" s="270">
        <v>100</v>
      </c>
      <c r="H41" s="278">
        <v>100</v>
      </c>
      <c r="I41" s="278">
        <v>100</v>
      </c>
      <c r="J41" s="273">
        <v>100</v>
      </c>
      <c r="K41" s="273">
        <v>100</v>
      </c>
      <c r="L41" s="11" t="s">
        <v>211</v>
      </c>
      <c r="M41" s="11" t="s">
        <v>279</v>
      </c>
      <c r="N41" s="11" t="s">
        <v>210</v>
      </c>
      <c r="O41" s="150">
        <f t="shared" si="1"/>
        <v>33</v>
      </c>
      <c r="P41" s="31" t="s">
        <v>280</v>
      </c>
      <c r="Q41" s="38" t="s">
        <v>281</v>
      </c>
      <c r="R41" s="16" t="s">
        <v>282</v>
      </c>
      <c r="S41" s="38">
        <v>2</v>
      </c>
      <c r="T41" s="11" t="s">
        <v>283</v>
      </c>
      <c r="U41" s="38" t="s">
        <v>284</v>
      </c>
      <c r="V41" s="12" t="s">
        <v>206</v>
      </c>
      <c r="W41" s="13" t="s">
        <v>459</v>
      </c>
      <c r="X41" s="11"/>
      <c r="Y41" s="11">
        <v>1</v>
      </c>
      <c r="Z41" s="11"/>
      <c r="AA41" s="11">
        <v>1</v>
      </c>
      <c r="AB41" s="15" t="s">
        <v>759</v>
      </c>
      <c r="AC41" s="150"/>
      <c r="AD41" s="168"/>
      <c r="AE41" s="257"/>
      <c r="AF41" s="239"/>
      <c r="AG41" s="250"/>
    </row>
    <row r="42" spans="1:33" ht="195" customHeight="1" x14ac:dyDescent="0.25">
      <c r="A42" s="299"/>
      <c r="B42" s="301"/>
      <c r="C42" s="301"/>
      <c r="D42" s="303"/>
      <c r="E42" s="282"/>
      <c r="F42" s="288"/>
      <c r="G42" s="271"/>
      <c r="H42" s="279"/>
      <c r="I42" s="279"/>
      <c r="J42" s="275"/>
      <c r="K42" s="275"/>
      <c r="L42" s="11" t="s">
        <v>211</v>
      </c>
      <c r="M42" s="11" t="s">
        <v>453</v>
      </c>
      <c r="N42" s="11" t="s">
        <v>563</v>
      </c>
      <c r="O42" s="150">
        <f t="shared" si="1"/>
        <v>34</v>
      </c>
      <c r="P42" s="31" t="s">
        <v>564</v>
      </c>
      <c r="Q42" s="71" t="s">
        <v>687</v>
      </c>
      <c r="R42" s="71" t="s">
        <v>282</v>
      </c>
      <c r="S42" s="87">
        <v>1</v>
      </c>
      <c r="T42" s="71" t="s">
        <v>565</v>
      </c>
      <c r="U42" s="71" t="s">
        <v>566</v>
      </c>
      <c r="V42" s="12" t="s">
        <v>206</v>
      </c>
      <c r="W42" s="13" t="s">
        <v>459</v>
      </c>
      <c r="X42" s="87"/>
      <c r="Y42" s="87"/>
      <c r="Z42" s="87">
        <v>1</v>
      </c>
      <c r="AA42" s="87"/>
      <c r="AB42" s="15" t="s">
        <v>567</v>
      </c>
      <c r="AC42" s="87"/>
      <c r="AD42" s="168"/>
      <c r="AE42" s="257"/>
      <c r="AF42" s="239"/>
      <c r="AG42" s="250"/>
    </row>
    <row r="43" spans="1:33" ht="90" customHeight="1" x14ac:dyDescent="0.25">
      <c r="A43" s="299"/>
      <c r="B43" s="301"/>
      <c r="C43" s="301"/>
      <c r="D43" s="303"/>
      <c r="E43" s="282"/>
      <c r="F43" s="288"/>
      <c r="G43" s="271"/>
      <c r="H43" s="279"/>
      <c r="I43" s="279"/>
      <c r="J43" s="275"/>
      <c r="K43" s="275"/>
      <c r="L43" s="11" t="s">
        <v>211</v>
      </c>
      <c r="M43" s="11" t="s">
        <v>453</v>
      </c>
      <c r="N43" s="11" t="s">
        <v>563</v>
      </c>
      <c r="O43" s="150">
        <f t="shared" si="1"/>
        <v>35</v>
      </c>
      <c r="P43" s="31" t="s">
        <v>568</v>
      </c>
      <c r="Q43" s="71" t="s">
        <v>569</v>
      </c>
      <c r="R43" s="60" t="s">
        <v>419</v>
      </c>
      <c r="S43" s="87">
        <v>1</v>
      </c>
      <c r="T43" s="71" t="s">
        <v>570</v>
      </c>
      <c r="U43" s="71" t="s">
        <v>571</v>
      </c>
      <c r="V43" s="12" t="s">
        <v>206</v>
      </c>
      <c r="W43" s="13" t="s">
        <v>459</v>
      </c>
      <c r="X43" s="87"/>
      <c r="Y43" s="87"/>
      <c r="Z43" s="87">
        <v>1</v>
      </c>
      <c r="AA43" s="87"/>
      <c r="AB43" s="15" t="s">
        <v>572</v>
      </c>
      <c r="AC43" s="87"/>
      <c r="AD43" s="168"/>
      <c r="AE43" s="257"/>
      <c r="AF43" s="257"/>
      <c r="AG43" s="252"/>
    </row>
    <row r="44" spans="1:33" ht="240" customHeight="1" x14ac:dyDescent="0.25">
      <c r="A44" s="299"/>
      <c r="B44" s="301"/>
      <c r="C44" s="301"/>
      <c r="D44" s="303"/>
      <c r="E44" s="282"/>
      <c r="F44" s="288"/>
      <c r="G44" s="271"/>
      <c r="H44" s="279"/>
      <c r="I44" s="279"/>
      <c r="J44" s="275"/>
      <c r="K44" s="275"/>
      <c r="L44" s="11" t="s">
        <v>211</v>
      </c>
      <c r="M44" s="11" t="s">
        <v>453</v>
      </c>
      <c r="N44" s="11" t="s">
        <v>563</v>
      </c>
      <c r="O44" s="150">
        <f t="shared" si="1"/>
        <v>36</v>
      </c>
      <c r="P44" s="31" t="s">
        <v>573</v>
      </c>
      <c r="Q44" s="71" t="s">
        <v>688</v>
      </c>
      <c r="R44" s="71" t="s">
        <v>282</v>
      </c>
      <c r="S44" s="87">
        <v>1</v>
      </c>
      <c r="T44" s="71" t="s">
        <v>574</v>
      </c>
      <c r="U44" s="71" t="s">
        <v>575</v>
      </c>
      <c r="V44" s="12" t="s">
        <v>206</v>
      </c>
      <c r="W44" s="13" t="s">
        <v>459</v>
      </c>
      <c r="X44" s="87"/>
      <c r="Y44" s="87">
        <v>1</v>
      </c>
      <c r="Z44" s="87"/>
      <c r="AA44" s="87"/>
      <c r="AB44" s="15" t="s">
        <v>576</v>
      </c>
      <c r="AC44" s="87"/>
      <c r="AD44" s="168"/>
      <c r="AE44" s="257"/>
      <c r="AF44" s="257"/>
      <c r="AG44" s="252"/>
    </row>
    <row r="45" spans="1:33" ht="330" customHeight="1" x14ac:dyDescent="0.25">
      <c r="A45" s="299"/>
      <c r="B45" s="301"/>
      <c r="C45" s="301"/>
      <c r="D45" s="303"/>
      <c r="E45" s="282"/>
      <c r="F45" s="288"/>
      <c r="G45" s="271"/>
      <c r="H45" s="279"/>
      <c r="I45" s="279"/>
      <c r="J45" s="275"/>
      <c r="K45" s="275"/>
      <c r="L45" s="11" t="s">
        <v>211</v>
      </c>
      <c r="M45" s="11" t="s">
        <v>453</v>
      </c>
      <c r="N45" s="11" t="s">
        <v>563</v>
      </c>
      <c r="O45" s="150">
        <f t="shared" si="1"/>
        <v>37</v>
      </c>
      <c r="P45" s="31" t="s">
        <v>577</v>
      </c>
      <c r="Q45" s="71" t="s">
        <v>779</v>
      </c>
      <c r="R45" s="71" t="s">
        <v>780</v>
      </c>
      <c r="S45" s="87">
        <v>1</v>
      </c>
      <c r="T45" s="71" t="s">
        <v>578</v>
      </c>
      <c r="U45" s="71" t="s">
        <v>579</v>
      </c>
      <c r="V45" s="12" t="s">
        <v>206</v>
      </c>
      <c r="W45" s="13" t="s">
        <v>459</v>
      </c>
      <c r="X45" s="87"/>
      <c r="Y45" s="87">
        <v>1</v>
      </c>
      <c r="Z45" s="87"/>
      <c r="AA45" s="87"/>
      <c r="AB45" s="15" t="s">
        <v>580</v>
      </c>
      <c r="AC45" s="87"/>
      <c r="AD45" s="168"/>
      <c r="AE45" s="257"/>
      <c r="AF45" s="257"/>
      <c r="AG45" s="252"/>
    </row>
    <row r="46" spans="1:33" ht="180" customHeight="1" x14ac:dyDescent="0.25">
      <c r="A46" s="299"/>
      <c r="B46" s="301"/>
      <c r="C46" s="301"/>
      <c r="D46" s="303"/>
      <c r="E46" s="282"/>
      <c r="F46" s="288"/>
      <c r="G46" s="271"/>
      <c r="H46" s="279"/>
      <c r="I46" s="279"/>
      <c r="J46" s="275"/>
      <c r="K46" s="275"/>
      <c r="L46" s="11" t="s">
        <v>211</v>
      </c>
      <c r="M46" s="11" t="s">
        <v>453</v>
      </c>
      <c r="N46" s="11" t="s">
        <v>563</v>
      </c>
      <c r="O46" s="150">
        <f t="shared" si="1"/>
        <v>38</v>
      </c>
      <c r="P46" s="31" t="s">
        <v>581</v>
      </c>
      <c r="Q46" s="71" t="s">
        <v>689</v>
      </c>
      <c r="R46" s="71" t="s">
        <v>582</v>
      </c>
      <c r="S46" s="87">
        <v>2</v>
      </c>
      <c r="T46" s="71" t="s">
        <v>583</v>
      </c>
      <c r="U46" s="71" t="s">
        <v>584</v>
      </c>
      <c r="V46" s="12" t="s">
        <v>206</v>
      </c>
      <c r="W46" s="13" t="s">
        <v>459</v>
      </c>
      <c r="X46" s="87"/>
      <c r="Y46" s="87"/>
      <c r="Z46" s="87">
        <v>1</v>
      </c>
      <c r="AA46" s="87">
        <v>1</v>
      </c>
      <c r="AB46" s="15" t="s">
        <v>583</v>
      </c>
      <c r="AC46" s="87"/>
      <c r="AD46" s="168"/>
      <c r="AE46" s="257"/>
      <c r="AF46" s="257"/>
      <c r="AG46" s="252"/>
    </row>
    <row r="47" spans="1:33" ht="255" customHeight="1" x14ac:dyDescent="0.25">
      <c r="A47" s="299"/>
      <c r="B47" s="301"/>
      <c r="C47" s="301"/>
      <c r="D47" s="303"/>
      <c r="E47" s="282"/>
      <c r="F47" s="288"/>
      <c r="G47" s="271"/>
      <c r="H47" s="279"/>
      <c r="I47" s="279"/>
      <c r="J47" s="275"/>
      <c r="K47" s="275"/>
      <c r="L47" s="11" t="s">
        <v>211</v>
      </c>
      <c r="M47" s="11" t="s">
        <v>453</v>
      </c>
      <c r="N47" s="11" t="s">
        <v>563</v>
      </c>
      <c r="O47" s="150">
        <f t="shared" si="1"/>
        <v>39</v>
      </c>
      <c r="P47" s="31" t="s">
        <v>585</v>
      </c>
      <c r="Q47" s="71" t="s">
        <v>690</v>
      </c>
      <c r="R47" s="71" t="s">
        <v>263</v>
      </c>
      <c r="S47" s="87">
        <v>1</v>
      </c>
      <c r="T47" s="71" t="s">
        <v>586</v>
      </c>
      <c r="U47" s="71" t="s">
        <v>587</v>
      </c>
      <c r="V47" s="12" t="s">
        <v>206</v>
      </c>
      <c r="W47" s="13" t="s">
        <v>459</v>
      </c>
      <c r="X47" s="87"/>
      <c r="Y47" s="87"/>
      <c r="Z47" s="87"/>
      <c r="AA47" s="87">
        <v>1</v>
      </c>
      <c r="AB47" s="15" t="s">
        <v>588</v>
      </c>
      <c r="AC47" s="87"/>
      <c r="AD47" s="168"/>
      <c r="AE47" s="257"/>
      <c r="AF47" s="257"/>
      <c r="AG47" s="252"/>
    </row>
    <row r="48" spans="1:33" ht="204" customHeight="1" x14ac:dyDescent="0.25">
      <c r="A48" s="299"/>
      <c r="B48" s="301"/>
      <c r="C48" s="301"/>
      <c r="D48" s="303"/>
      <c r="E48" s="282"/>
      <c r="F48" s="288"/>
      <c r="G48" s="271"/>
      <c r="H48" s="279"/>
      <c r="I48" s="279"/>
      <c r="J48" s="275"/>
      <c r="K48" s="275"/>
      <c r="L48" s="11" t="s">
        <v>211</v>
      </c>
      <c r="M48" s="11" t="s">
        <v>453</v>
      </c>
      <c r="N48" s="11" t="s">
        <v>563</v>
      </c>
      <c r="O48" s="150">
        <f t="shared" si="1"/>
        <v>40</v>
      </c>
      <c r="P48" s="234" t="s">
        <v>589</v>
      </c>
      <c r="Q48" s="71" t="s">
        <v>7</v>
      </c>
      <c r="R48" s="71" t="s">
        <v>590</v>
      </c>
      <c r="S48" s="87">
        <v>1</v>
      </c>
      <c r="T48" s="71" t="s">
        <v>591</v>
      </c>
      <c r="U48" s="71" t="s">
        <v>592</v>
      </c>
      <c r="V48" s="12" t="s">
        <v>206</v>
      </c>
      <c r="W48" s="13" t="s">
        <v>459</v>
      </c>
      <c r="X48" s="219">
        <v>1</v>
      </c>
      <c r="Y48" s="87"/>
      <c r="Z48" s="87"/>
      <c r="AA48" s="87"/>
      <c r="AB48" s="15" t="s">
        <v>593</v>
      </c>
      <c r="AC48" s="219">
        <v>1</v>
      </c>
      <c r="AD48" s="219">
        <v>1</v>
      </c>
      <c r="AE48" s="238" t="s">
        <v>865</v>
      </c>
      <c r="AF48" s="238" t="s">
        <v>866</v>
      </c>
      <c r="AG48" s="249">
        <f>AD48/AC48</f>
        <v>1</v>
      </c>
    </row>
    <row r="49" spans="1:33" ht="90" customHeight="1" x14ac:dyDescent="0.25">
      <c r="A49" s="299"/>
      <c r="B49" s="301"/>
      <c r="C49" s="301"/>
      <c r="D49" s="303"/>
      <c r="E49" s="282"/>
      <c r="F49" s="288"/>
      <c r="G49" s="271"/>
      <c r="H49" s="279"/>
      <c r="I49" s="279"/>
      <c r="J49" s="275"/>
      <c r="K49" s="275"/>
      <c r="L49" s="11" t="s">
        <v>211</v>
      </c>
      <c r="M49" s="11" t="s">
        <v>453</v>
      </c>
      <c r="N49" s="11" t="s">
        <v>563</v>
      </c>
      <c r="O49" s="150">
        <f t="shared" si="1"/>
        <v>41</v>
      </c>
      <c r="P49" s="31" t="s">
        <v>594</v>
      </c>
      <c r="Q49" s="71" t="s">
        <v>7</v>
      </c>
      <c r="R49" s="71" t="s">
        <v>590</v>
      </c>
      <c r="S49" s="87">
        <v>1</v>
      </c>
      <c r="T49" s="71" t="s">
        <v>595</v>
      </c>
      <c r="U49" s="71" t="s">
        <v>596</v>
      </c>
      <c r="V49" s="12" t="s">
        <v>206</v>
      </c>
      <c r="W49" s="13" t="s">
        <v>459</v>
      </c>
      <c r="X49" s="87"/>
      <c r="Y49" s="87"/>
      <c r="Z49" s="87"/>
      <c r="AA49" s="87">
        <v>1</v>
      </c>
      <c r="AB49" s="15" t="s">
        <v>598</v>
      </c>
      <c r="AC49" s="87"/>
      <c r="AD49" s="168"/>
      <c r="AE49" s="257"/>
      <c r="AF49" s="257"/>
      <c r="AG49" s="252"/>
    </row>
    <row r="50" spans="1:33" ht="75" customHeight="1" x14ac:dyDescent="0.25">
      <c r="A50" s="299"/>
      <c r="B50" s="301"/>
      <c r="C50" s="301"/>
      <c r="D50" s="303"/>
      <c r="E50" s="282"/>
      <c r="F50" s="288"/>
      <c r="G50" s="271"/>
      <c r="H50" s="279"/>
      <c r="I50" s="279"/>
      <c r="J50" s="275"/>
      <c r="K50" s="275"/>
      <c r="L50" s="11" t="s">
        <v>211</v>
      </c>
      <c r="M50" s="11" t="s">
        <v>453</v>
      </c>
      <c r="N50" s="11" t="s">
        <v>563</v>
      </c>
      <c r="O50" s="150">
        <f t="shared" si="1"/>
        <v>42</v>
      </c>
      <c r="P50" s="31" t="s">
        <v>597</v>
      </c>
      <c r="Q50" s="87" t="s">
        <v>305</v>
      </c>
      <c r="R50" s="71" t="s">
        <v>306</v>
      </c>
      <c r="S50" s="87">
        <v>1</v>
      </c>
      <c r="T50" s="71" t="s">
        <v>598</v>
      </c>
      <c r="U50" s="71" t="s">
        <v>599</v>
      </c>
      <c r="V50" s="12" t="s">
        <v>206</v>
      </c>
      <c r="W50" s="13" t="s">
        <v>459</v>
      </c>
      <c r="X50" s="87"/>
      <c r="Y50" s="87"/>
      <c r="Z50" s="87"/>
      <c r="AA50" s="87">
        <v>1</v>
      </c>
      <c r="AB50" s="15" t="s">
        <v>600</v>
      </c>
      <c r="AC50" s="87"/>
      <c r="AD50" s="168"/>
      <c r="AE50" s="257"/>
      <c r="AF50" s="257"/>
      <c r="AG50" s="252"/>
    </row>
    <row r="51" spans="1:33" ht="195" customHeight="1" x14ac:dyDescent="0.25">
      <c r="A51" s="299"/>
      <c r="B51" s="299" t="s">
        <v>73</v>
      </c>
      <c r="C51" s="299" t="s">
        <v>74</v>
      </c>
      <c r="D51" s="291" t="s">
        <v>75</v>
      </c>
      <c r="E51" s="277" t="s">
        <v>72</v>
      </c>
      <c r="F51" s="270" t="s">
        <v>155</v>
      </c>
      <c r="G51" s="270">
        <v>100</v>
      </c>
      <c r="H51" s="278">
        <v>100</v>
      </c>
      <c r="I51" s="278">
        <v>100</v>
      </c>
      <c r="J51" s="273">
        <v>100</v>
      </c>
      <c r="K51" s="273">
        <v>100</v>
      </c>
      <c r="L51" s="11" t="s">
        <v>232</v>
      </c>
      <c r="M51" s="11" t="s">
        <v>260</v>
      </c>
      <c r="N51" s="11" t="s">
        <v>261</v>
      </c>
      <c r="O51" s="150">
        <f t="shared" si="1"/>
        <v>43</v>
      </c>
      <c r="P51" s="31" t="s">
        <v>262</v>
      </c>
      <c r="Q51" s="150" t="s">
        <v>9</v>
      </c>
      <c r="R51" s="11" t="s">
        <v>263</v>
      </c>
      <c r="S51" s="13">
        <v>3000</v>
      </c>
      <c r="T51" s="68" t="s">
        <v>264</v>
      </c>
      <c r="U51" s="11" t="s">
        <v>265</v>
      </c>
      <c r="V51" s="12" t="s">
        <v>206</v>
      </c>
      <c r="W51" s="13" t="s">
        <v>459</v>
      </c>
      <c r="X51" s="66"/>
      <c r="Y51" s="66">
        <v>1500</v>
      </c>
      <c r="Z51" s="66"/>
      <c r="AA51" s="66">
        <v>1500</v>
      </c>
      <c r="AB51" s="15" t="s">
        <v>266</v>
      </c>
      <c r="AC51" s="66"/>
      <c r="AD51" s="168"/>
      <c r="AE51" s="257"/>
      <c r="AF51" s="257"/>
      <c r="AG51" s="252"/>
    </row>
    <row r="52" spans="1:33" ht="120" customHeight="1" x14ac:dyDescent="0.25">
      <c r="A52" s="299"/>
      <c r="B52" s="299"/>
      <c r="C52" s="299"/>
      <c r="D52" s="292"/>
      <c r="E52" s="305"/>
      <c r="F52" s="297"/>
      <c r="G52" s="297"/>
      <c r="H52" s="280"/>
      <c r="I52" s="280"/>
      <c r="J52" s="298"/>
      <c r="K52" s="298"/>
      <c r="L52" s="11" t="s">
        <v>232</v>
      </c>
      <c r="M52" s="11" t="s">
        <v>260</v>
      </c>
      <c r="N52" s="11" t="s">
        <v>261</v>
      </c>
      <c r="O52" s="150">
        <f t="shared" si="1"/>
        <v>44</v>
      </c>
      <c r="P52" s="63" t="s">
        <v>551</v>
      </c>
      <c r="Q52" s="150" t="s">
        <v>552</v>
      </c>
      <c r="R52" s="11" t="s">
        <v>461</v>
      </c>
      <c r="S52" s="66">
        <v>17</v>
      </c>
      <c r="T52" s="11" t="s">
        <v>553</v>
      </c>
      <c r="U52" s="11" t="s">
        <v>554</v>
      </c>
      <c r="V52" s="12" t="s">
        <v>206</v>
      </c>
      <c r="W52" s="13" t="s">
        <v>459</v>
      </c>
      <c r="X52" s="218">
        <f>0+0+2</f>
        <v>2</v>
      </c>
      <c r="Y52" s="66">
        <f>2+1+1</f>
        <v>4</v>
      </c>
      <c r="Z52" s="66">
        <f>3+2+2</f>
        <v>7</v>
      </c>
      <c r="AA52" s="66">
        <f>4</f>
        <v>4</v>
      </c>
      <c r="AB52" s="15" t="s">
        <v>553</v>
      </c>
      <c r="AC52" s="218">
        <f>0+0+2</f>
        <v>2</v>
      </c>
      <c r="AD52" s="219">
        <v>2</v>
      </c>
      <c r="AE52" s="238" t="s">
        <v>941</v>
      </c>
      <c r="AF52" s="238" t="s">
        <v>934</v>
      </c>
      <c r="AG52" s="249">
        <f>AD52/AC52</f>
        <v>1</v>
      </c>
    </row>
    <row r="53" spans="1:33" ht="105" customHeight="1" x14ac:dyDescent="0.25">
      <c r="A53" s="299"/>
      <c r="B53" s="299"/>
      <c r="C53" s="299"/>
      <c r="D53" s="198" t="s">
        <v>76</v>
      </c>
      <c r="E53" s="104" t="s">
        <v>72</v>
      </c>
      <c r="F53" s="105" t="s">
        <v>156</v>
      </c>
      <c r="G53" s="105">
        <v>100</v>
      </c>
      <c r="H53" s="97"/>
      <c r="I53" s="97">
        <v>100</v>
      </c>
      <c r="J53" s="96">
        <v>100</v>
      </c>
      <c r="K53" s="96">
        <v>100</v>
      </c>
      <c r="L53" s="11" t="s">
        <v>232</v>
      </c>
      <c r="M53" s="11" t="s">
        <v>260</v>
      </c>
      <c r="N53" s="11" t="s">
        <v>261</v>
      </c>
      <c r="O53" s="150">
        <f t="shared" si="1"/>
        <v>45</v>
      </c>
      <c r="P53" s="151" t="s">
        <v>267</v>
      </c>
      <c r="Q53" s="150" t="s">
        <v>9</v>
      </c>
      <c r="R53" s="11" t="s">
        <v>263</v>
      </c>
      <c r="S53" s="87">
        <v>1</v>
      </c>
      <c r="T53" s="71" t="s">
        <v>692</v>
      </c>
      <c r="U53" s="71" t="s">
        <v>268</v>
      </c>
      <c r="V53" s="12" t="s">
        <v>206</v>
      </c>
      <c r="W53" s="13" t="s">
        <v>459</v>
      </c>
      <c r="X53" s="87"/>
      <c r="Y53" s="87">
        <v>0.5</v>
      </c>
      <c r="Z53" s="87"/>
      <c r="AA53" s="87">
        <v>0.5</v>
      </c>
      <c r="AB53" s="15" t="s">
        <v>269</v>
      </c>
      <c r="AC53" s="87"/>
      <c r="AD53" s="168"/>
      <c r="AE53" s="257"/>
      <c r="AF53" s="257"/>
      <c r="AG53" s="252"/>
    </row>
    <row r="54" spans="1:33" ht="135" customHeight="1" x14ac:dyDescent="0.25">
      <c r="A54" s="299"/>
      <c r="B54" s="299"/>
      <c r="C54" s="299"/>
      <c r="D54" s="201" t="s">
        <v>77</v>
      </c>
      <c r="E54" s="101" t="s">
        <v>9</v>
      </c>
      <c r="F54" s="75" t="s">
        <v>157</v>
      </c>
      <c r="G54" s="74">
        <v>1</v>
      </c>
      <c r="H54" s="22"/>
      <c r="I54" s="98" t="s">
        <v>140</v>
      </c>
      <c r="J54" s="98" t="s">
        <v>140</v>
      </c>
      <c r="K54" s="102"/>
      <c r="L54" s="11" t="s">
        <v>232</v>
      </c>
      <c r="M54" s="11" t="s">
        <v>260</v>
      </c>
      <c r="N54" s="11" t="s">
        <v>261</v>
      </c>
      <c r="O54" s="150">
        <f t="shared" si="1"/>
        <v>46</v>
      </c>
      <c r="P54" s="151" t="s">
        <v>701</v>
      </c>
      <c r="Q54" s="150" t="s">
        <v>703</v>
      </c>
      <c r="R54" s="11" t="s">
        <v>263</v>
      </c>
      <c r="S54" s="13">
        <v>1</v>
      </c>
      <c r="T54" s="11" t="s">
        <v>693</v>
      </c>
      <c r="U54" s="11" t="s">
        <v>694</v>
      </c>
      <c r="V54" s="12" t="s">
        <v>206</v>
      </c>
      <c r="W54" s="13" t="s">
        <v>459</v>
      </c>
      <c r="X54" s="87"/>
      <c r="Y54" s="87">
        <v>0.5</v>
      </c>
      <c r="Z54" s="87"/>
      <c r="AA54" s="87">
        <v>0.5</v>
      </c>
      <c r="AB54" s="15" t="s">
        <v>696</v>
      </c>
      <c r="AC54" s="87"/>
      <c r="AD54" s="168"/>
      <c r="AE54" s="257"/>
      <c r="AF54" s="257"/>
      <c r="AG54" s="252"/>
    </row>
    <row r="55" spans="1:33" ht="165" customHeight="1" x14ac:dyDescent="0.25">
      <c r="A55" s="299"/>
      <c r="B55" s="299"/>
      <c r="C55" s="299" t="s">
        <v>78</v>
      </c>
      <c r="D55" s="198" t="s">
        <v>79</v>
      </c>
      <c r="E55" s="104" t="s">
        <v>72</v>
      </c>
      <c r="F55" s="105" t="s">
        <v>158</v>
      </c>
      <c r="G55" s="105">
        <v>1</v>
      </c>
      <c r="H55" s="97" t="s">
        <v>189</v>
      </c>
      <c r="I55" s="97" t="s">
        <v>190</v>
      </c>
      <c r="J55" s="96"/>
      <c r="K55" s="96"/>
      <c r="L55" s="11" t="s">
        <v>232</v>
      </c>
      <c r="M55" s="11" t="s">
        <v>260</v>
      </c>
      <c r="N55" s="11" t="s">
        <v>261</v>
      </c>
      <c r="O55" s="150">
        <f t="shared" si="1"/>
        <v>47</v>
      </c>
      <c r="P55" s="151" t="s">
        <v>700</v>
      </c>
      <c r="Q55" s="150" t="s">
        <v>270</v>
      </c>
      <c r="R55" s="11" t="s">
        <v>271</v>
      </c>
      <c r="S55" s="13">
        <v>1</v>
      </c>
      <c r="T55" s="11" t="s">
        <v>695</v>
      </c>
      <c r="U55" s="150" t="s">
        <v>694</v>
      </c>
      <c r="V55" s="12" t="s">
        <v>206</v>
      </c>
      <c r="W55" s="13" t="s">
        <v>459</v>
      </c>
      <c r="X55" s="87"/>
      <c r="Y55" s="87">
        <v>0.5</v>
      </c>
      <c r="Z55" s="87"/>
      <c r="AA55" s="87">
        <v>0.5</v>
      </c>
      <c r="AB55" s="15" t="s">
        <v>696</v>
      </c>
      <c r="AC55" s="87"/>
      <c r="AD55" s="168"/>
      <c r="AE55" s="239"/>
      <c r="AF55" s="239"/>
      <c r="AG55" s="251"/>
    </row>
    <row r="56" spans="1:33" ht="165" customHeight="1" x14ac:dyDescent="0.25">
      <c r="A56" s="299"/>
      <c r="B56" s="299"/>
      <c r="C56" s="299"/>
      <c r="D56" s="198" t="s">
        <v>80</v>
      </c>
      <c r="E56" s="155" t="s">
        <v>72</v>
      </c>
      <c r="F56" s="156" t="s">
        <v>159</v>
      </c>
      <c r="G56" s="156">
        <v>1</v>
      </c>
      <c r="H56" s="153" t="s">
        <v>189</v>
      </c>
      <c r="I56" s="153" t="s">
        <v>190</v>
      </c>
      <c r="J56" s="154"/>
      <c r="K56" s="154"/>
      <c r="L56" s="11" t="s">
        <v>232</v>
      </c>
      <c r="M56" s="11" t="s">
        <v>260</v>
      </c>
      <c r="N56" s="11" t="s">
        <v>261</v>
      </c>
      <c r="O56" s="150">
        <f t="shared" si="1"/>
        <v>48</v>
      </c>
      <c r="P56" s="151" t="s">
        <v>702</v>
      </c>
      <c r="Q56" s="150" t="s">
        <v>270</v>
      </c>
      <c r="R56" s="11" t="s">
        <v>271</v>
      </c>
      <c r="S56" s="13">
        <v>1</v>
      </c>
      <c r="T56" s="150" t="s">
        <v>697</v>
      </c>
      <c r="U56" s="150" t="s">
        <v>694</v>
      </c>
      <c r="V56" s="12" t="s">
        <v>206</v>
      </c>
      <c r="W56" s="13" t="s">
        <v>459</v>
      </c>
      <c r="X56" s="87"/>
      <c r="Y56" s="87">
        <v>0.5</v>
      </c>
      <c r="Z56" s="87"/>
      <c r="AA56" s="87">
        <v>0.5</v>
      </c>
      <c r="AB56" s="15" t="s">
        <v>696</v>
      </c>
      <c r="AC56" s="87"/>
      <c r="AD56" s="168"/>
      <c r="AE56" s="239"/>
      <c r="AF56" s="239"/>
      <c r="AG56" s="251"/>
    </row>
    <row r="57" spans="1:33" ht="255" customHeight="1" x14ac:dyDescent="0.25">
      <c r="A57" s="299"/>
      <c r="B57" s="299"/>
      <c r="C57" s="299"/>
      <c r="D57" s="201" t="s">
        <v>81</v>
      </c>
      <c r="E57" s="101" t="s">
        <v>72</v>
      </c>
      <c r="F57" s="40" t="s">
        <v>160</v>
      </c>
      <c r="G57" s="74">
        <v>90</v>
      </c>
      <c r="H57" s="98">
        <v>90</v>
      </c>
      <c r="I57" s="98">
        <v>92</v>
      </c>
      <c r="J57" s="102">
        <v>94</v>
      </c>
      <c r="K57" s="102">
        <v>96</v>
      </c>
      <c r="L57" s="52" t="s">
        <v>232</v>
      </c>
      <c r="M57" s="52" t="s">
        <v>260</v>
      </c>
      <c r="N57" s="52" t="s">
        <v>261</v>
      </c>
      <c r="O57" s="150">
        <f t="shared" si="1"/>
        <v>49</v>
      </c>
      <c r="P57" s="132" t="s">
        <v>614</v>
      </c>
      <c r="Q57" s="150" t="s">
        <v>615</v>
      </c>
      <c r="R57" s="52" t="s">
        <v>203</v>
      </c>
      <c r="S57" s="133" t="s">
        <v>616</v>
      </c>
      <c r="T57" s="52" t="s">
        <v>617</v>
      </c>
      <c r="U57" s="134" t="s">
        <v>160</v>
      </c>
      <c r="V57" s="135" t="s">
        <v>213</v>
      </c>
      <c r="W57" s="13" t="s">
        <v>459</v>
      </c>
      <c r="X57" s="11"/>
      <c r="Y57" s="11"/>
      <c r="Z57" s="11"/>
      <c r="AA57" s="11">
        <v>92</v>
      </c>
      <c r="AB57" s="15" t="s">
        <v>618</v>
      </c>
      <c r="AC57" s="150"/>
      <c r="AD57" s="168"/>
      <c r="AE57" s="239"/>
      <c r="AF57" s="239"/>
      <c r="AG57" s="251"/>
    </row>
    <row r="58" spans="1:33" ht="112.5" customHeight="1" x14ac:dyDescent="0.25">
      <c r="A58" s="299"/>
      <c r="B58" s="299"/>
      <c r="C58" s="299"/>
      <c r="D58" s="201" t="s">
        <v>82</v>
      </c>
      <c r="E58" s="101" t="s">
        <v>72</v>
      </c>
      <c r="F58" s="40" t="s">
        <v>161</v>
      </c>
      <c r="G58" s="74">
        <v>2</v>
      </c>
      <c r="H58" s="24"/>
      <c r="I58" s="24">
        <v>1</v>
      </c>
      <c r="J58" s="102"/>
      <c r="K58" s="74">
        <v>1</v>
      </c>
      <c r="L58" s="52" t="s">
        <v>232</v>
      </c>
      <c r="M58" s="52" t="s">
        <v>260</v>
      </c>
      <c r="N58" s="52" t="s">
        <v>261</v>
      </c>
      <c r="O58" s="150">
        <f t="shared" si="1"/>
        <v>50</v>
      </c>
      <c r="P58" s="73" t="s">
        <v>619</v>
      </c>
      <c r="Q58" s="37" t="s">
        <v>620</v>
      </c>
      <c r="R58" s="52" t="s">
        <v>203</v>
      </c>
      <c r="S58" s="37">
        <v>1</v>
      </c>
      <c r="T58" s="37" t="s">
        <v>621</v>
      </c>
      <c r="U58" s="134" t="s">
        <v>622</v>
      </c>
      <c r="V58" s="12" t="s">
        <v>206</v>
      </c>
      <c r="W58" s="13" t="s">
        <v>459</v>
      </c>
      <c r="X58" s="37"/>
      <c r="Y58" s="37"/>
      <c r="Z58" s="37"/>
      <c r="AA58" s="42">
        <v>1</v>
      </c>
      <c r="AB58" s="131" t="s">
        <v>623</v>
      </c>
      <c r="AC58" s="37"/>
      <c r="AD58" s="168"/>
      <c r="AE58" s="239"/>
      <c r="AF58" s="239"/>
      <c r="AG58" s="251"/>
    </row>
    <row r="59" spans="1:33" ht="120" customHeight="1" x14ac:dyDescent="0.25">
      <c r="A59" s="299"/>
      <c r="B59" s="299"/>
      <c r="C59" s="103" t="s">
        <v>83</v>
      </c>
      <c r="D59" s="198" t="s">
        <v>84</v>
      </c>
      <c r="E59" s="104" t="s">
        <v>72</v>
      </c>
      <c r="F59" s="105" t="s">
        <v>162</v>
      </c>
      <c r="G59" s="105">
        <v>100</v>
      </c>
      <c r="H59" s="97">
        <v>100</v>
      </c>
      <c r="I59" s="97">
        <v>100</v>
      </c>
      <c r="J59" s="97">
        <v>100</v>
      </c>
      <c r="K59" s="97">
        <v>100</v>
      </c>
      <c r="L59" s="107" t="s">
        <v>232</v>
      </c>
      <c r="M59" s="37" t="s">
        <v>260</v>
      </c>
      <c r="N59" s="37" t="s">
        <v>275</v>
      </c>
      <c r="O59" s="150">
        <f t="shared" si="1"/>
        <v>51</v>
      </c>
      <c r="P59" s="151" t="s">
        <v>698</v>
      </c>
      <c r="Q59" s="79" t="s">
        <v>9</v>
      </c>
      <c r="R59" s="79" t="s">
        <v>263</v>
      </c>
      <c r="S59" s="108">
        <v>1</v>
      </c>
      <c r="T59" s="79" t="s">
        <v>276</v>
      </c>
      <c r="U59" s="79" t="s">
        <v>277</v>
      </c>
      <c r="V59" s="79" t="s">
        <v>213</v>
      </c>
      <c r="W59" s="13" t="s">
        <v>459</v>
      </c>
      <c r="X59" s="18"/>
      <c r="Y59" s="108">
        <v>1</v>
      </c>
      <c r="Z59" s="109"/>
      <c r="AA59" s="108">
        <v>1</v>
      </c>
      <c r="AB59" s="15" t="s">
        <v>278</v>
      </c>
      <c r="AC59" s="18"/>
      <c r="AD59" s="168"/>
      <c r="AE59" s="239"/>
      <c r="AF59" s="239"/>
      <c r="AG59" s="251"/>
    </row>
    <row r="60" spans="1:33" ht="60" customHeight="1" x14ac:dyDescent="0.25">
      <c r="A60" s="299"/>
      <c r="B60" s="302" t="s">
        <v>85</v>
      </c>
      <c r="C60" s="304" t="s">
        <v>86</v>
      </c>
      <c r="D60" s="285" t="s">
        <v>87</v>
      </c>
      <c r="E60" s="327" t="s">
        <v>88</v>
      </c>
      <c r="F60" s="270" t="s">
        <v>163</v>
      </c>
      <c r="G60" s="273">
        <v>100</v>
      </c>
      <c r="H60" s="278">
        <v>20</v>
      </c>
      <c r="I60" s="278">
        <v>80</v>
      </c>
      <c r="J60" s="273"/>
      <c r="K60" s="273"/>
      <c r="L60" s="11" t="s">
        <v>208</v>
      </c>
      <c r="M60" s="11" t="s">
        <v>285</v>
      </c>
      <c r="N60" s="11" t="s">
        <v>275</v>
      </c>
      <c r="O60" s="150">
        <f t="shared" si="1"/>
        <v>52</v>
      </c>
      <c r="P60" s="63" t="s">
        <v>286</v>
      </c>
      <c r="Q60" s="150" t="s">
        <v>287</v>
      </c>
      <c r="R60" s="16" t="s">
        <v>282</v>
      </c>
      <c r="S60" s="38">
        <v>1</v>
      </c>
      <c r="T60" s="38" t="s">
        <v>288</v>
      </c>
      <c r="U60" s="38" t="s">
        <v>289</v>
      </c>
      <c r="V60" s="12" t="s">
        <v>206</v>
      </c>
      <c r="W60" s="13" t="s">
        <v>459</v>
      </c>
      <c r="X60" s="11"/>
      <c r="Y60" s="11">
        <v>1</v>
      </c>
      <c r="Z60" s="11"/>
      <c r="AA60" s="11"/>
      <c r="AB60" s="15" t="s">
        <v>290</v>
      </c>
      <c r="AC60" s="150"/>
      <c r="AD60" s="168"/>
      <c r="AE60" s="239"/>
      <c r="AF60" s="239"/>
      <c r="AG60" s="251"/>
    </row>
    <row r="61" spans="1:33" ht="60" customHeight="1" x14ac:dyDescent="0.25">
      <c r="A61" s="299"/>
      <c r="B61" s="302"/>
      <c r="C61" s="304"/>
      <c r="D61" s="285"/>
      <c r="E61" s="328"/>
      <c r="F61" s="271"/>
      <c r="G61" s="275"/>
      <c r="H61" s="279"/>
      <c r="I61" s="279"/>
      <c r="J61" s="275"/>
      <c r="K61" s="275"/>
      <c r="L61" s="11" t="s">
        <v>208</v>
      </c>
      <c r="M61" s="11" t="s">
        <v>285</v>
      </c>
      <c r="N61" s="11" t="s">
        <v>275</v>
      </c>
      <c r="O61" s="150">
        <f t="shared" si="1"/>
        <v>53</v>
      </c>
      <c r="P61" s="63" t="s">
        <v>291</v>
      </c>
      <c r="Q61" s="150" t="s">
        <v>287</v>
      </c>
      <c r="R61" s="16" t="s">
        <v>282</v>
      </c>
      <c r="S61" s="38">
        <v>1</v>
      </c>
      <c r="T61" s="38" t="s">
        <v>292</v>
      </c>
      <c r="U61" s="38" t="s">
        <v>293</v>
      </c>
      <c r="V61" s="12" t="s">
        <v>206</v>
      </c>
      <c r="W61" s="13" t="s">
        <v>459</v>
      </c>
      <c r="X61" s="11"/>
      <c r="Y61" s="11">
        <v>1</v>
      </c>
      <c r="Z61" s="11"/>
      <c r="AA61" s="34"/>
      <c r="AB61" s="15" t="s">
        <v>294</v>
      </c>
      <c r="AC61" s="150"/>
      <c r="AD61" s="168"/>
      <c r="AE61" s="239"/>
      <c r="AF61" s="239"/>
      <c r="AG61" s="251"/>
    </row>
    <row r="62" spans="1:33" ht="60" customHeight="1" x14ac:dyDescent="0.25">
      <c r="A62" s="299"/>
      <c r="B62" s="302"/>
      <c r="C62" s="304"/>
      <c r="D62" s="285"/>
      <c r="E62" s="329"/>
      <c r="F62" s="297"/>
      <c r="G62" s="298"/>
      <c r="H62" s="280"/>
      <c r="I62" s="280"/>
      <c r="J62" s="298"/>
      <c r="K62" s="298"/>
      <c r="L62" s="11" t="s">
        <v>208</v>
      </c>
      <c r="M62" s="11" t="s">
        <v>285</v>
      </c>
      <c r="N62" s="32" t="s">
        <v>210</v>
      </c>
      <c r="O62" s="150">
        <f t="shared" si="1"/>
        <v>54</v>
      </c>
      <c r="P62" s="63" t="s">
        <v>295</v>
      </c>
      <c r="Q62" s="150" t="s">
        <v>287</v>
      </c>
      <c r="R62" s="16" t="s">
        <v>282</v>
      </c>
      <c r="S62" s="38">
        <v>4</v>
      </c>
      <c r="T62" s="11" t="s">
        <v>296</v>
      </c>
      <c r="U62" s="11" t="s">
        <v>297</v>
      </c>
      <c r="V62" s="12" t="s">
        <v>206</v>
      </c>
      <c r="W62" s="13" t="s">
        <v>459</v>
      </c>
      <c r="X62" s="11"/>
      <c r="Y62" s="11"/>
      <c r="Z62" s="11"/>
      <c r="AA62" s="34">
        <v>4</v>
      </c>
      <c r="AB62" s="15" t="s">
        <v>297</v>
      </c>
      <c r="AC62" s="150"/>
      <c r="AD62" s="168"/>
      <c r="AE62" s="239"/>
      <c r="AF62" s="239"/>
      <c r="AG62" s="251"/>
    </row>
    <row r="63" spans="1:33" ht="90" customHeight="1" x14ac:dyDescent="0.25">
      <c r="A63" s="299"/>
      <c r="B63" s="299"/>
      <c r="C63" s="111" t="s">
        <v>89</v>
      </c>
      <c r="D63" s="208" t="s">
        <v>90</v>
      </c>
      <c r="E63" s="101" t="s">
        <v>88</v>
      </c>
      <c r="F63" s="75" t="s">
        <v>164</v>
      </c>
      <c r="G63" s="98">
        <v>100</v>
      </c>
      <c r="H63" s="98">
        <v>100</v>
      </c>
      <c r="I63" s="98">
        <v>100</v>
      </c>
      <c r="J63" s="102">
        <v>100</v>
      </c>
      <c r="K63" s="102">
        <v>100</v>
      </c>
      <c r="L63" s="11" t="s">
        <v>208</v>
      </c>
      <c r="M63" s="11" t="s">
        <v>285</v>
      </c>
      <c r="N63" s="11" t="s">
        <v>275</v>
      </c>
      <c r="O63" s="150">
        <f t="shared" si="1"/>
        <v>55</v>
      </c>
      <c r="P63" s="63" t="s">
        <v>662</v>
      </c>
      <c r="Q63" s="150" t="s">
        <v>287</v>
      </c>
      <c r="R63" s="11" t="s">
        <v>282</v>
      </c>
      <c r="S63" s="39">
        <v>1</v>
      </c>
      <c r="T63" s="11" t="s">
        <v>298</v>
      </c>
      <c r="U63" s="11" t="s">
        <v>299</v>
      </c>
      <c r="V63" s="11" t="s">
        <v>213</v>
      </c>
      <c r="W63" s="13" t="s">
        <v>459</v>
      </c>
      <c r="X63" s="39"/>
      <c r="Y63" s="39"/>
      <c r="Z63" s="39"/>
      <c r="AA63" s="39">
        <v>1</v>
      </c>
      <c r="AB63" s="15" t="s">
        <v>300</v>
      </c>
      <c r="AC63" s="39"/>
      <c r="AD63" s="168"/>
      <c r="AE63" s="239"/>
      <c r="AF63" s="239"/>
      <c r="AG63" s="251"/>
    </row>
    <row r="64" spans="1:33" ht="75" customHeight="1" x14ac:dyDescent="0.25">
      <c r="A64" s="300"/>
      <c r="B64" s="300"/>
      <c r="C64" s="144" t="s">
        <v>91</v>
      </c>
      <c r="D64" s="201" t="s">
        <v>92</v>
      </c>
      <c r="E64" s="101" t="s">
        <v>88</v>
      </c>
      <c r="F64" s="75" t="s">
        <v>165</v>
      </c>
      <c r="G64" s="102">
        <v>7</v>
      </c>
      <c r="H64" s="98">
        <v>1</v>
      </c>
      <c r="I64" s="98">
        <v>2</v>
      </c>
      <c r="J64" s="102">
        <v>2</v>
      </c>
      <c r="K64" s="102">
        <v>2</v>
      </c>
      <c r="L64" s="11" t="s">
        <v>208</v>
      </c>
      <c r="M64" s="11" t="s">
        <v>285</v>
      </c>
      <c r="N64" s="32" t="s">
        <v>210</v>
      </c>
      <c r="O64" s="150">
        <f t="shared" si="1"/>
        <v>56</v>
      </c>
      <c r="P64" s="63" t="s">
        <v>301</v>
      </c>
      <c r="Q64" s="35" t="s">
        <v>760</v>
      </c>
      <c r="R64" s="35" t="s">
        <v>282</v>
      </c>
      <c r="S64" s="78">
        <v>2</v>
      </c>
      <c r="T64" s="35" t="s">
        <v>302</v>
      </c>
      <c r="U64" s="35" t="s">
        <v>303</v>
      </c>
      <c r="V64" s="12" t="s">
        <v>206</v>
      </c>
      <c r="W64" s="13" t="s">
        <v>459</v>
      </c>
      <c r="X64" s="78"/>
      <c r="Y64" s="78">
        <v>1</v>
      </c>
      <c r="Z64" s="78"/>
      <c r="AA64" s="78">
        <v>1</v>
      </c>
      <c r="AB64" s="15" t="s">
        <v>304</v>
      </c>
      <c r="AC64" s="78"/>
      <c r="AD64" s="168"/>
      <c r="AE64" s="239"/>
      <c r="AF64" s="239"/>
      <c r="AG64" s="251"/>
    </row>
    <row r="65" spans="1:33" ht="150" x14ac:dyDescent="0.25">
      <c r="A65" s="269" t="s">
        <v>93</v>
      </c>
      <c r="B65" s="269" t="s">
        <v>94</v>
      </c>
      <c r="C65" s="128" t="s">
        <v>95</v>
      </c>
      <c r="D65" s="209" t="s">
        <v>96</v>
      </c>
      <c r="E65" s="101" t="s">
        <v>66</v>
      </c>
      <c r="F65" s="75" t="s">
        <v>166</v>
      </c>
      <c r="G65" s="74">
        <v>1</v>
      </c>
      <c r="H65" s="98" t="s">
        <v>132</v>
      </c>
      <c r="I65" s="98" t="s">
        <v>132</v>
      </c>
      <c r="J65" s="102"/>
      <c r="K65" s="102"/>
      <c r="L65" s="60" t="s">
        <v>208</v>
      </c>
      <c r="M65" s="60" t="s">
        <v>209</v>
      </c>
      <c r="N65" s="60" t="s">
        <v>210</v>
      </c>
      <c r="O65" s="150">
        <f t="shared" si="1"/>
        <v>57</v>
      </c>
      <c r="P65" s="235" t="s">
        <v>802</v>
      </c>
      <c r="Q65" s="60" t="s">
        <v>803</v>
      </c>
      <c r="R65" s="60" t="s">
        <v>419</v>
      </c>
      <c r="S65" s="191">
        <v>1</v>
      </c>
      <c r="T65" s="190" t="s">
        <v>804</v>
      </c>
      <c r="U65" s="190" t="s">
        <v>837</v>
      </c>
      <c r="V65" s="12" t="s">
        <v>206</v>
      </c>
      <c r="W65" s="13" t="s">
        <v>459</v>
      </c>
      <c r="X65" s="220">
        <v>0.2</v>
      </c>
      <c r="Y65" s="212">
        <v>0.3</v>
      </c>
      <c r="Z65" s="212">
        <v>0.5</v>
      </c>
      <c r="AA65" s="192"/>
      <c r="AB65" s="132" t="s">
        <v>805</v>
      </c>
      <c r="AC65" s="220">
        <v>0.2</v>
      </c>
      <c r="AD65" s="220">
        <v>0.16</v>
      </c>
      <c r="AE65" s="253" t="s">
        <v>942</v>
      </c>
      <c r="AF65" s="253" t="s">
        <v>869</v>
      </c>
      <c r="AG65" s="249">
        <f>AD65/AC65</f>
        <v>0.79999999999999993</v>
      </c>
    </row>
    <row r="66" spans="1:33" ht="75" customHeight="1" x14ac:dyDescent="0.25">
      <c r="A66" s="269"/>
      <c r="B66" s="269"/>
      <c r="C66" s="269" t="s">
        <v>97</v>
      </c>
      <c r="D66" s="209" t="s">
        <v>98</v>
      </c>
      <c r="E66" s="101" t="s">
        <v>7</v>
      </c>
      <c r="F66" s="75" t="s">
        <v>167</v>
      </c>
      <c r="G66" s="74">
        <v>1</v>
      </c>
      <c r="H66" s="98" t="s">
        <v>132</v>
      </c>
      <c r="I66" s="98" t="s">
        <v>132</v>
      </c>
      <c r="J66" s="102"/>
      <c r="K66" s="102"/>
      <c r="L66" s="11" t="s">
        <v>208</v>
      </c>
      <c r="M66" s="11" t="s">
        <v>209</v>
      </c>
      <c r="N66" s="11" t="s">
        <v>210</v>
      </c>
      <c r="O66" s="150">
        <f t="shared" si="1"/>
        <v>58</v>
      </c>
      <c r="P66" s="63" t="s">
        <v>202</v>
      </c>
      <c r="Q66" s="37" t="s">
        <v>7</v>
      </c>
      <c r="R66" s="11" t="s">
        <v>203</v>
      </c>
      <c r="S66" s="37">
        <v>1</v>
      </c>
      <c r="T66" s="11" t="s">
        <v>204</v>
      </c>
      <c r="U66" s="11" t="s">
        <v>205</v>
      </c>
      <c r="V66" s="12" t="s">
        <v>206</v>
      </c>
      <c r="W66" s="13" t="s">
        <v>459</v>
      </c>
      <c r="X66" s="11"/>
      <c r="Y66" s="11"/>
      <c r="Z66" s="11">
        <v>0.5</v>
      </c>
      <c r="AA66" s="11">
        <v>0.5</v>
      </c>
      <c r="AB66" s="15" t="s">
        <v>207</v>
      </c>
      <c r="AC66" s="150"/>
      <c r="AD66" s="168"/>
      <c r="AE66" s="239"/>
      <c r="AF66" s="239"/>
      <c r="AG66" s="251"/>
    </row>
    <row r="67" spans="1:33" ht="105" customHeight="1" x14ac:dyDescent="0.25">
      <c r="A67" s="269"/>
      <c r="B67" s="269"/>
      <c r="C67" s="269"/>
      <c r="D67" s="207" t="s">
        <v>99</v>
      </c>
      <c r="E67" s="104" t="s">
        <v>7</v>
      </c>
      <c r="F67" s="105" t="s">
        <v>168</v>
      </c>
      <c r="G67" s="112">
        <v>100</v>
      </c>
      <c r="H67" s="113">
        <v>15</v>
      </c>
      <c r="I67" s="113">
        <v>40</v>
      </c>
      <c r="J67" s="112">
        <v>40</v>
      </c>
      <c r="K67" s="112">
        <v>5</v>
      </c>
      <c r="L67" s="11" t="s">
        <v>211</v>
      </c>
      <c r="M67" s="11" t="s">
        <v>212</v>
      </c>
      <c r="N67" s="11" t="s">
        <v>210</v>
      </c>
      <c r="O67" s="150">
        <f t="shared" si="1"/>
        <v>59</v>
      </c>
      <c r="P67" s="236" t="s">
        <v>624</v>
      </c>
      <c r="Q67" s="37" t="s">
        <v>7</v>
      </c>
      <c r="R67" s="136" t="s">
        <v>203</v>
      </c>
      <c r="S67" s="137">
        <v>1</v>
      </c>
      <c r="T67" s="136" t="s">
        <v>625</v>
      </c>
      <c r="U67" s="136" t="s">
        <v>626</v>
      </c>
      <c r="V67" s="136" t="s">
        <v>213</v>
      </c>
      <c r="W67" s="13" t="s">
        <v>459</v>
      </c>
      <c r="X67" s="221">
        <v>1</v>
      </c>
      <c r="Y67" s="21">
        <v>1</v>
      </c>
      <c r="Z67" s="21">
        <v>1</v>
      </c>
      <c r="AA67" s="21">
        <v>1</v>
      </c>
      <c r="AB67" s="138" t="s">
        <v>627</v>
      </c>
      <c r="AC67" s="221">
        <v>1</v>
      </c>
      <c r="AD67" s="221">
        <v>1</v>
      </c>
      <c r="AE67" s="253" t="s">
        <v>943</v>
      </c>
      <c r="AF67" s="253" t="s">
        <v>944</v>
      </c>
      <c r="AG67" s="249">
        <f>AD67/AC67</f>
        <v>1</v>
      </c>
    </row>
    <row r="68" spans="1:33" ht="105" customHeight="1" x14ac:dyDescent="0.25">
      <c r="A68" s="269"/>
      <c r="B68" s="269"/>
      <c r="C68" s="269"/>
      <c r="D68" s="268" t="s">
        <v>100</v>
      </c>
      <c r="E68" s="269" t="s">
        <v>8</v>
      </c>
      <c r="F68" s="270" t="s">
        <v>169</v>
      </c>
      <c r="G68" s="273">
        <v>1</v>
      </c>
      <c r="H68" s="278" t="s">
        <v>132</v>
      </c>
      <c r="I68" s="278" t="s">
        <v>132</v>
      </c>
      <c r="J68" s="273"/>
      <c r="K68" s="273"/>
      <c r="L68" s="25" t="s">
        <v>230</v>
      </c>
      <c r="M68" s="25" t="s">
        <v>560</v>
      </c>
      <c r="N68" s="60" t="s">
        <v>210</v>
      </c>
      <c r="O68" s="150">
        <f t="shared" si="1"/>
        <v>60</v>
      </c>
      <c r="P68" s="189" t="s">
        <v>806</v>
      </c>
      <c r="Q68" s="60" t="s">
        <v>8</v>
      </c>
      <c r="R68" s="25" t="s">
        <v>562</v>
      </c>
      <c r="S68" s="191">
        <v>1</v>
      </c>
      <c r="T68" s="190" t="s">
        <v>838</v>
      </c>
      <c r="U68" s="176" t="s">
        <v>839</v>
      </c>
      <c r="V68" s="12" t="s">
        <v>206</v>
      </c>
      <c r="W68" s="13" t="s">
        <v>459</v>
      </c>
      <c r="X68" s="193"/>
      <c r="Y68" s="193">
        <v>0.4</v>
      </c>
      <c r="Z68" s="193">
        <v>0.4</v>
      </c>
      <c r="AA68" s="193">
        <v>0.2</v>
      </c>
      <c r="AB68" s="132" t="s">
        <v>840</v>
      </c>
      <c r="AC68" s="193"/>
      <c r="AD68" s="168"/>
      <c r="AE68" s="239"/>
      <c r="AF68" s="239"/>
      <c r="AG68" s="251"/>
    </row>
    <row r="69" spans="1:33" ht="184.5" customHeight="1" x14ac:dyDescent="0.25">
      <c r="A69" s="269"/>
      <c r="B69" s="269"/>
      <c r="C69" s="269"/>
      <c r="D69" s="268"/>
      <c r="E69" s="269"/>
      <c r="F69" s="271"/>
      <c r="G69" s="275"/>
      <c r="H69" s="279"/>
      <c r="I69" s="279"/>
      <c r="J69" s="275"/>
      <c r="K69" s="275"/>
      <c r="L69" s="11" t="s">
        <v>211</v>
      </c>
      <c r="M69" s="25" t="s">
        <v>560</v>
      </c>
      <c r="N69" s="25" t="s">
        <v>611</v>
      </c>
      <c r="O69" s="150">
        <f t="shared" si="1"/>
        <v>61</v>
      </c>
      <c r="P69" s="189" t="s">
        <v>807</v>
      </c>
      <c r="Q69" s="25" t="s">
        <v>561</v>
      </c>
      <c r="R69" s="25" t="s">
        <v>562</v>
      </c>
      <c r="S69" s="194">
        <v>1</v>
      </c>
      <c r="T69" s="176" t="s">
        <v>841</v>
      </c>
      <c r="U69" s="176" t="s">
        <v>842</v>
      </c>
      <c r="V69" s="12" t="s">
        <v>206</v>
      </c>
      <c r="W69" s="13" t="s">
        <v>459</v>
      </c>
      <c r="X69" s="193"/>
      <c r="Y69" s="193">
        <v>1</v>
      </c>
      <c r="Z69" s="193"/>
      <c r="AA69" s="193"/>
      <c r="AB69" s="132" t="s">
        <v>843</v>
      </c>
      <c r="AC69" s="193"/>
      <c r="AD69" s="168"/>
      <c r="AE69" s="239"/>
      <c r="AF69" s="239"/>
      <c r="AG69" s="251"/>
    </row>
    <row r="70" spans="1:33" ht="75" customHeight="1" x14ac:dyDescent="0.25">
      <c r="A70" s="269"/>
      <c r="B70" s="269"/>
      <c r="C70" s="269"/>
      <c r="D70" s="268"/>
      <c r="E70" s="269"/>
      <c r="F70" s="271"/>
      <c r="G70" s="275"/>
      <c r="H70" s="279"/>
      <c r="I70" s="279"/>
      <c r="J70" s="275"/>
      <c r="K70" s="275"/>
      <c r="L70" s="25" t="s">
        <v>230</v>
      </c>
      <c r="M70" s="25" t="s">
        <v>560</v>
      </c>
      <c r="N70" s="25" t="s">
        <v>611</v>
      </c>
      <c r="O70" s="150">
        <f t="shared" si="1"/>
        <v>62</v>
      </c>
      <c r="P70" s="189" t="s">
        <v>808</v>
      </c>
      <c r="Q70" s="25" t="s">
        <v>809</v>
      </c>
      <c r="R70" s="25" t="s">
        <v>562</v>
      </c>
      <c r="S70" s="194">
        <v>1</v>
      </c>
      <c r="T70" s="176" t="s">
        <v>844</v>
      </c>
      <c r="U70" s="176" t="s">
        <v>845</v>
      </c>
      <c r="V70" s="12" t="s">
        <v>206</v>
      </c>
      <c r="W70" s="13" t="s">
        <v>459</v>
      </c>
      <c r="X70" s="193"/>
      <c r="Y70" s="193">
        <v>1</v>
      </c>
      <c r="Z70" s="193"/>
      <c r="AA70" s="193"/>
      <c r="AB70" s="132" t="s">
        <v>846</v>
      </c>
      <c r="AC70" s="193"/>
      <c r="AD70" s="168"/>
      <c r="AE70" s="239"/>
      <c r="AF70" s="239"/>
      <c r="AG70" s="251"/>
    </row>
    <row r="71" spans="1:33" ht="90" customHeight="1" x14ac:dyDescent="0.25">
      <c r="A71" s="269"/>
      <c r="B71" s="269"/>
      <c r="C71" s="269"/>
      <c r="D71" s="268"/>
      <c r="E71" s="269"/>
      <c r="F71" s="271"/>
      <c r="G71" s="275"/>
      <c r="H71" s="279"/>
      <c r="I71" s="279"/>
      <c r="J71" s="275"/>
      <c r="K71" s="275"/>
      <c r="L71" s="60" t="s">
        <v>230</v>
      </c>
      <c r="M71" s="60" t="s">
        <v>560</v>
      </c>
      <c r="N71" s="25" t="s">
        <v>611</v>
      </c>
      <c r="O71" s="150">
        <f t="shared" si="1"/>
        <v>63</v>
      </c>
      <c r="P71" s="189" t="s">
        <v>810</v>
      </c>
      <c r="Q71" s="25" t="s">
        <v>561</v>
      </c>
      <c r="R71" s="25" t="s">
        <v>562</v>
      </c>
      <c r="S71" s="194">
        <v>100</v>
      </c>
      <c r="T71" s="176" t="s">
        <v>847</v>
      </c>
      <c r="U71" s="176" t="s">
        <v>848</v>
      </c>
      <c r="V71" s="12" t="s">
        <v>206</v>
      </c>
      <c r="W71" s="13" t="s">
        <v>459</v>
      </c>
      <c r="X71" s="212"/>
      <c r="Y71" s="212">
        <v>30</v>
      </c>
      <c r="Z71" s="212">
        <v>80</v>
      </c>
      <c r="AA71" s="212">
        <v>100</v>
      </c>
      <c r="AB71" s="132" t="s">
        <v>849</v>
      </c>
      <c r="AC71" s="212"/>
      <c r="AD71" s="168"/>
      <c r="AE71" s="239"/>
      <c r="AF71" s="239"/>
      <c r="AG71" s="251"/>
    </row>
    <row r="72" spans="1:33" ht="120" customHeight="1" x14ac:dyDescent="0.25">
      <c r="A72" s="269"/>
      <c r="B72" s="269"/>
      <c r="C72" s="269"/>
      <c r="D72" s="268"/>
      <c r="E72" s="269"/>
      <c r="F72" s="271"/>
      <c r="G72" s="275"/>
      <c r="H72" s="279"/>
      <c r="I72" s="279"/>
      <c r="J72" s="275"/>
      <c r="K72" s="275"/>
      <c r="L72" s="11" t="s">
        <v>211</v>
      </c>
      <c r="M72" s="25" t="s">
        <v>560</v>
      </c>
      <c r="N72" s="25" t="s">
        <v>611</v>
      </c>
      <c r="O72" s="150">
        <f t="shared" si="1"/>
        <v>64</v>
      </c>
      <c r="P72" s="189" t="s">
        <v>811</v>
      </c>
      <c r="Q72" s="25" t="s">
        <v>812</v>
      </c>
      <c r="R72" s="25" t="s">
        <v>562</v>
      </c>
      <c r="S72" s="194">
        <v>1</v>
      </c>
      <c r="T72" s="176" t="s">
        <v>850</v>
      </c>
      <c r="U72" s="176" t="s">
        <v>851</v>
      </c>
      <c r="V72" s="12" t="s">
        <v>206</v>
      </c>
      <c r="W72" s="13" t="s">
        <v>459</v>
      </c>
      <c r="X72" s="193"/>
      <c r="Y72" s="193">
        <v>0.5</v>
      </c>
      <c r="Z72" s="193">
        <v>0.5</v>
      </c>
      <c r="AA72" s="193"/>
      <c r="AB72" s="132" t="s">
        <v>852</v>
      </c>
      <c r="AC72" s="193"/>
      <c r="AD72" s="168"/>
      <c r="AE72" s="239"/>
      <c r="AF72" s="239"/>
      <c r="AG72" s="251"/>
    </row>
    <row r="73" spans="1:33" ht="120" customHeight="1" x14ac:dyDescent="0.25">
      <c r="A73" s="269"/>
      <c r="B73" s="269"/>
      <c r="C73" s="269"/>
      <c r="D73" s="268"/>
      <c r="E73" s="269"/>
      <c r="F73" s="271"/>
      <c r="G73" s="275"/>
      <c r="H73" s="279"/>
      <c r="I73" s="279"/>
      <c r="J73" s="275"/>
      <c r="K73" s="275"/>
      <c r="L73" s="25" t="s">
        <v>230</v>
      </c>
      <c r="M73" s="25" t="s">
        <v>560</v>
      </c>
      <c r="N73" s="25" t="s">
        <v>611</v>
      </c>
      <c r="O73" s="150">
        <f t="shared" ref="O73:O136" si="2">O72+1</f>
        <v>65</v>
      </c>
      <c r="P73" s="189" t="s">
        <v>813</v>
      </c>
      <c r="Q73" s="25" t="s">
        <v>8</v>
      </c>
      <c r="R73" s="25" t="s">
        <v>562</v>
      </c>
      <c r="S73" s="194">
        <v>100</v>
      </c>
      <c r="T73" s="176" t="s">
        <v>853</v>
      </c>
      <c r="U73" s="176" t="s">
        <v>854</v>
      </c>
      <c r="V73" s="12" t="s">
        <v>213</v>
      </c>
      <c r="W73" s="13" t="s">
        <v>459</v>
      </c>
      <c r="X73" s="222">
        <v>20</v>
      </c>
      <c r="Y73" s="193">
        <v>25</v>
      </c>
      <c r="Z73" s="193">
        <v>30</v>
      </c>
      <c r="AA73" s="193">
        <v>25</v>
      </c>
      <c r="AB73" s="132" t="s">
        <v>855</v>
      </c>
      <c r="AC73" s="222">
        <v>20</v>
      </c>
      <c r="AD73" s="222">
        <v>20</v>
      </c>
      <c r="AE73" s="253" t="s">
        <v>945</v>
      </c>
      <c r="AF73" s="253" t="s">
        <v>946</v>
      </c>
      <c r="AG73" s="249">
        <f>AD73/AC73</f>
        <v>1</v>
      </c>
    </row>
    <row r="74" spans="1:33" ht="75" customHeight="1" x14ac:dyDescent="0.25">
      <c r="A74" s="269"/>
      <c r="B74" s="269"/>
      <c r="C74" s="269"/>
      <c r="D74" s="268" t="s">
        <v>101</v>
      </c>
      <c r="E74" s="269" t="s">
        <v>7</v>
      </c>
      <c r="F74" s="269" t="s">
        <v>170</v>
      </c>
      <c r="G74" s="276">
        <v>0.8</v>
      </c>
      <c r="H74" s="272">
        <v>0.72</v>
      </c>
      <c r="I74" s="272">
        <v>0.75</v>
      </c>
      <c r="J74" s="272">
        <v>0.78</v>
      </c>
      <c r="K74" s="272">
        <v>0.8</v>
      </c>
      <c r="L74" s="52" t="s">
        <v>208</v>
      </c>
      <c r="M74" s="52" t="s">
        <v>209</v>
      </c>
      <c r="N74" s="52" t="s">
        <v>210</v>
      </c>
      <c r="O74" s="150">
        <f t="shared" si="2"/>
        <v>66</v>
      </c>
      <c r="P74" s="63" t="s">
        <v>200</v>
      </c>
      <c r="Q74" s="150" t="s">
        <v>7</v>
      </c>
      <c r="R74" s="16" t="s">
        <v>203</v>
      </c>
      <c r="S74" s="11">
        <v>1</v>
      </c>
      <c r="T74" s="11" t="s">
        <v>214</v>
      </c>
      <c r="U74" s="11" t="s">
        <v>215</v>
      </c>
      <c r="V74" s="12" t="s">
        <v>206</v>
      </c>
      <c r="W74" s="13" t="s">
        <v>459</v>
      </c>
      <c r="X74" s="11"/>
      <c r="Y74" s="11"/>
      <c r="Z74" s="11">
        <v>0.5</v>
      </c>
      <c r="AA74" s="11">
        <v>0.5</v>
      </c>
      <c r="AB74" s="15" t="s">
        <v>216</v>
      </c>
      <c r="AC74" s="150"/>
      <c r="AD74" s="168"/>
      <c r="AE74" s="239"/>
      <c r="AF74" s="239"/>
      <c r="AG74" s="252"/>
    </row>
    <row r="75" spans="1:33" ht="75" customHeight="1" x14ac:dyDescent="0.25">
      <c r="A75" s="269"/>
      <c r="B75" s="269"/>
      <c r="C75" s="269"/>
      <c r="D75" s="268"/>
      <c r="E75" s="269"/>
      <c r="F75" s="269"/>
      <c r="G75" s="276"/>
      <c r="H75" s="272"/>
      <c r="I75" s="272"/>
      <c r="J75" s="272"/>
      <c r="K75" s="272"/>
      <c r="L75" s="52" t="s">
        <v>217</v>
      </c>
      <c r="M75" s="52" t="s">
        <v>218</v>
      </c>
      <c r="N75" s="52" t="s">
        <v>210</v>
      </c>
      <c r="O75" s="150">
        <f t="shared" si="2"/>
        <v>67</v>
      </c>
      <c r="P75" s="63" t="s">
        <v>229</v>
      </c>
      <c r="Q75" s="150" t="s">
        <v>7</v>
      </c>
      <c r="R75" s="11" t="s">
        <v>203</v>
      </c>
      <c r="S75" s="11">
        <v>2</v>
      </c>
      <c r="T75" s="11" t="s">
        <v>219</v>
      </c>
      <c r="U75" s="11" t="s">
        <v>220</v>
      </c>
      <c r="V75" s="12" t="s">
        <v>206</v>
      </c>
      <c r="W75" s="13" t="s">
        <v>459</v>
      </c>
      <c r="X75" s="11"/>
      <c r="Y75" s="11">
        <v>1</v>
      </c>
      <c r="Z75" s="11">
        <v>1</v>
      </c>
      <c r="AA75" s="13"/>
      <c r="AB75" s="15" t="s">
        <v>221</v>
      </c>
      <c r="AC75" s="150"/>
      <c r="AD75" s="168"/>
      <c r="AE75" s="239"/>
      <c r="AF75" s="239"/>
      <c r="AG75" s="252"/>
    </row>
    <row r="76" spans="1:33" ht="135" customHeight="1" x14ac:dyDescent="0.25">
      <c r="A76" s="269"/>
      <c r="B76" s="269"/>
      <c r="C76" s="269"/>
      <c r="D76" s="268"/>
      <c r="E76" s="269"/>
      <c r="F76" s="269"/>
      <c r="G76" s="276"/>
      <c r="H76" s="272"/>
      <c r="I76" s="272"/>
      <c r="J76" s="272"/>
      <c r="K76" s="272"/>
      <c r="L76" s="11" t="s">
        <v>208</v>
      </c>
      <c r="M76" s="11" t="s">
        <v>209</v>
      </c>
      <c r="N76" s="11" t="s">
        <v>210</v>
      </c>
      <c r="O76" s="150">
        <f t="shared" si="2"/>
        <v>68</v>
      </c>
      <c r="P76" s="235" t="s">
        <v>224</v>
      </c>
      <c r="Q76" s="150" t="s">
        <v>7</v>
      </c>
      <c r="R76" s="16" t="s">
        <v>203</v>
      </c>
      <c r="S76" s="11">
        <v>1</v>
      </c>
      <c r="T76" s="11" t="s">
        <v>225</v>
      </c>
      <c r="U76" s="11" t="s">
        <v>226</v>
      </c>
      <c r="V76" s="11" t="s">
        <v>213</v>
      </c>
      <c r="W76" s="13" t="s">
        <v>459</v>
      </c>
      <c r="X76" s="223">
        <v>0.25</v>
      </c>
      <c r="Y76" s="11">
        <v>0.25</v>
      </c>
      <c r="Z76" s="11">
        <v>0.25</v>
      </c>
      <c r="AA76" s="11">
        <v>0.25</v>
      </c>
      <c r="AB76" s="15" t="s">
        <v>227</v>
      </c>
      <c r="AC76" s="223">
        <v>0.25</v>
      </c>
      <c r="AD76" s="223">
        <v>0.25</v>
      </c>
      <c r="AE76" s="253" t="s">
        <v>867</v>
      </c>
      <c r="AF76" s="253" t="s">
        <v>948</v>
      </c>
      <c r="AG76" s="249">
        <f>AD76/AC76</f>
        <v>1</v>
      </c>
    </row>
    <row r="77" spans="1:33" ht="105" customHeight="1" x14ac:dyDescent="0.25">
      <c r="A77" s="269"/>
      <c r="B77" s="269"/>
      <c r="C77" s="269"/>
      <c r="D77" s="268"/>
      <c r="E77" s="269"/>
      <c r="F77" s="269"/>
      <c r="G77" s="276"/>
      <c r="H77" s="272"/>
      <c r="I77" s="272"/>
      <c r="J77" s="272"/>
      <c r="K77" s="272"/>
      <c r="L77" s="11" t="s">
        <v>217</v>
      </c>
      <c r="M77" s="11" t="s">
        <v>218</v>
      </c>
      <c r="N77" s="11" t="s">
        <v>210</v>
      </c>
      <c r="O77" s="150">
        <f t="shared" si="2"/>
        <v>69</v>
      </c>
      <c r="P77" s="235" t="s">
        <v>201</v>
      </c>
      <c r="Q77" s="150" t="s">
        <v>7</v>
      </c>
      <c r="R77" s="71" t="s">
        <v>590</v>
      </c>
      <c r="S77" s="11">
        <v>4</v>
      </c>
      <c r="T77" s="11" t="s">
        <v>222</v>
      </c>
      <c r="U77" s="11" t="s">
        <v>223</v>
      </c>
      <c r="V77" s="12" t="s">
        <v>206</v>
      </c>
      <c r="W77" s="13" t="s">
        <v>459</v>
      </c>
      <c r="X77" s="223">
        <v>1</v>
      </c>
      <c r="Y77" s="11">
        <v>1</v>
      </c>
      <c r="Z77" s="11">
        <v>1</v>
      </c>
      <c r="AA77" s="11">
        <v>1</v>
      </c>
      <c r="AB77" s="15" t="s">
        <v>235</v>
      </c>
      <c r="AC77" s="223">
        <v>1</v>
      </c>
      <c r="AD77" s="219">
        <v>1</v>
      </c>
      <c r="AE77" s="253" t="s">
        <v>868</v>
      </c>
      <c r="AF77" s="253" t="s">
        <v>947</v>
      </c>
      <c r="AG77" s="249">
        <f>AD77/AC77</f>
        <v>1</v>
      </c>
    </row>
    <row r="78" spans="1:33" ht="75" customHeight="1" x14ac:dyDescent="0.25">
      <c r="A78" s="269"/>
      <c r="B78" s="269"/>
      <c r="C78" s="269"/>
      <c r="D78" s="268"/>
      <c r="E78" s="269"/>
      <c r="F78" s="269"/>
      <c r="G78" s="276"/>
      <c r="H78" s="272"/>
      <c r="I78" s="272"/>
      <c r="J78" s="272"/>
      <c r="K78" s="272"/>
      <c r="L78" s="11" t="s">
        <v>230</v>
      </c>
      <c r="M78" s="11" t="s">
        <v>212</v>
      </c>
      <c r="N78" s="11" t="s">
        <v>210</v>
      </c>
      <c r="O78" s="150">
        <f t="shared" si="2"/>
        <v>70</v>
      </c>
      <c r="P78" s="63" t="s">
        <v>236</v>
      </c>
      <c r="Q78" s="150" t="s">
        <v>7</v>
      </c>
      <c r="R78" s="16" t="s">
        <v>203</v>
      </c>
      <c r="S78" s="37">
        <v>1</v>
      </c>
      <c r="T78" s="37" t="s">
        <v>237</v>
      </c>
      <c r="U78" s="37" t="s">
        <v>238</v>
      </c>
      <c r="V78" s="12" t="s">
        <v>206</v>
      </c>
      <c r="W78" s="13" t="s">
        <v>459</v>
      </c>
      <c r="X78" s="37"/>
      <c r="Y78" s="37">
        <v>1</v>
      </c>
      <c r="Z78" s="37"/>
      <c r="AA78" s="37"/>
      <c r="AB78" s="15" t="s">
        <v>239</v>
      </c>
      <c r="AC78" s="37"/>
      <c r="AD78" s="168"/>
      <c r="AE78" s="239"/>
      <c r="AF78" s="239"/>
      <c r="AG78" s="252"/>
    </row>
    <row r="79" spans="1:33" ht="90" customHeight="1" x14ac:dyDescent="0.25">
      <c r="A79" s="269"/>
      <c r="B79" s="269"/>
      <c r="C79" s="269"/>
      <c r="D79" s="268"/>
      <c r="E79" s="269"/>
      <c r="F79" s="269"/>
      <c r="G79" s="276"/>
      <c r="H79" s="272"/>
      <c r="I79" s="272"/>
      <c r="J79" s="272"/>
      <c r="K79" s="272"/>
      <c r="L79" s="37" t="s">
        <v>232</v>
      </c>
      <c r="M79" s="37" t="s">
        <v>233</v>
      </c>
      <c r="N79" s="11" t="s">
        <v>210</v>
      </c>
      <c r="O79" s="150">
        <f t="shared" si="2"/>
        <v>71</v>
      </c>
      <c r="P79" s="63" t="s">
        <v>234</v>
      </c>
      <c r="Q79" s="150" t="s">
        <v>7</v>
      </c>
      <c r="R79" s="71" t="s">
        <v>590</v>
      </c>
      <c r="S79" s="37">
        <v>2</v>
      </c>
      <c r="T79" s="11" t="s">
        <v>228</v>
      </c>
      <c r="U79" s="37" t="s">
        <v>240</v>
      </c>
      <c r="V79" s="12" t="s">
        <v>206</v>
      </c>
      <c r="W79" s="13" t="s">
        <v>459</v>
      </c>
      <c r="X79" s="37"/>
      <c r="Y79" s="37">
        <v>1</v>
      </c>
      <c r="Z79" s="37"/>
      <c r="AA79" s="37">
        <v>1</v>
      </c>
      <c r="AB79" s="15" t="s">
        <v>241</v>
      </c>
      <c r="AC79" s="37"/>
      <c r="AD79" s="168"/>
      <c r="AE79" s="239"/>
      <c r="AF79" s="239"/>
      <c r="AG79" s="252"/>
    </row>
    <row r="80" spans="1:33" ht="105" customHeight="1" x14ac:dyDescent="0.25">
      <c r="A80" s="269"/>
      <c r="B80" s="269"/>
      <c r="C80" s="269"/>
      <c r="D80" s="268"/>
      <c r="E80" s="269"/>
      <c r="F80" s="269"/>
      <c r="G80" s="276"/>
      <c r="H80" s="272"/>
      <c r="I80" s="272"/>
      <c r="J80" s="272"/>
      <c r="K80" s="272"/>
      <c r="L80" s="11" t="s">
        <v>230</v>
      </c>
      <c r="M80" s="37" t="s">
        <v>231</v>
      </c>
      <c r="N80" s="11" t="s">
        <v>210</v>
      </c>
      <c r="O80" s="150">
        <f t="shared" si="2"/>
        <v>72</v>
      </c>
      <c r="P80" s="63" t="s">
        <v>666</v>
      </c>
      <c r="Q80" s="150" t="s">
        <v>7</v>
      </c>
      <c r="R80" s="71" t="s">
        <v>590</v>
      </c>
      <c r="S80" s="21">
        <v>0.9</v>
      </c>
      <c r="T80" s="37" t="s">
        <v>665</v>
      </c>
      <c r="U80" s="6" t="s">
        <v>664</v>
      </c>
      <c r="V80" s="11" t="s">
        <v>213</v>
      </c>
      <c r="W80" s="13" t="s">
        <v>459</v>
      </c>
      <c r="X80" s="37"/>
      <c r="Y80" s="37"/>
      <c r="Z80" s="37"/>
      <c r="AA80" s="21">
        <v>0.9</v>
      </c>
      <c r="AB80" s="37" t="s">
        <v>663</v>
      </c>
      <c r="AC80" s="37"/>
      <c r="AD80" s="168"/>
      <c r="AE80" s="257"/>
      <c r="AF80" s="257"/>
      <c r="AG80" s="252"/>
    </row>
    <row r="81" spans="1:33" ht="375.75" customHeight="1" x14ac:dyDescent="0.25">
      <c r="A81" s="269"/>
      <c r="B81" s="269"/>
      <c r="C81" s="269"/>
      <c r="D81" s="268"/>
      <c r="E81" s="269"/>
      <c r="F81" s="269"/>
      <c r="G81" s="276"/>
      <c r="H81" s="272"/>
      <c r="I81" s="272"/>
      <c r="J81" s="272"/>
      <c r="K81" s="272"/>
      <c r="L81" s="37" t="s">
        <v>211</v>
      </c>
      <c r="M81" s="37" t="s">
        <v>245</v>
      </c>
      <c r="N81" s="37" t="s">
        <v>210</v>
      </c>
      <c r="O81" s="150">
        <f t="shared" si="2"/>
        <v>73</v>
      </c>
      <c r="P81" s="63" t="s">
        <v>246</v>
      </c>
      <c r="Q81" s="38" t="s">
        <v>247</v>
      </c>
      <c r="R81" s="16" t="s">
        <v>248</v>
      </c>
      <c r="S81" s="38">
        <v>12</v>
      </c>
      <c r="T81" s="38" t="s">
        <v>249</v>
      </c>
      <c r="U81" s="38" t="s">
        <v>250</v>
      </c>
      <c r="V81" s="12" t="s">
        <v>206</v>
      </c>
      <c r="W81" s="13" t="s">
        <v>459</v>
      </c>
      <c r="X81" s="223">
        <v>3</v>
      </c>
      <c r="Y81" s="11">
        <v>3</v>
      </c>
      <c r="Z81" s="11">
        <v>3</v>
      </c>
      <c r="AA81" s="11">
        <v>3</v>
      </c>
      <c r="AB81" s="15" t="s">
        <v>251</v>
      </c>
      <c r="AC81" s="223">
        <v>3</v>
      </c>
      <c r="AD81" s="223">
        <v>3</v>
      </c>
      <c r="AE81" s="241" t="s">
        <v>949</v>
      </c>
      <c r="AF81" s="241" t="s">
        <v>876</v>
      </c>
      <c r="AG81" s="249">
        <f>AD81/AC81</f>
        <v>1</v>
      </c>
    </row>
    <row r="82" spans="1:33" ht="60" customHeight="1" x14ac:dyDescent="0.25">
      <c r="A82" s="269"/>
      <c r="B82" s="269"/>
      <c r="C82" s="269"/>
      <c r="D82" s="268"/>
      <c r="E82" s="269"/>
      <c r="F82" s="269"/>
      <c r="G82" s="276"/>
      <c r="H82" s="272"/>
      <c r="I82" s="272"/>
      <c r="J82" s="272"/>
      <c r="K82" s="272"/>
      <c r="L82" s="37" t="s">
        <v>211</v>
      </c>
      <c r="M82" s="37" t="s">
        <v>245</v>
      </c>
      <c r="N82" s="37" t="s">
        <v>210</v>
      </c>
      <c r="O82" s="150">
        <f t="shared" si="2"/>
        <v>74</v>
      </c>
      <c r="P82" s="63" t="s">
        <v>252</v>
      </c>
      <c r="Q82" s="80" t="s">
        <v>247</v>
      </c>
      <c r="R82" s="81" t="s">
        <v>248</v>
      </c>
      <c r="S82" s="80">
        <v>4</v>
      </c>
      <c r="T82" s="38" t="s">
        <v>253</v>
      </c>
      <c r="U82" s="38" t="s">
        <v>254</v>
      </c>
      <c r="V82" s="12" t="s">
        <v>206</v>
      </c>
      <c r="W82" s="13" t="s">
        <v>459</v>
      </c>
      <c r="X82" s="224">
        <v>2</v>
      </c>
      <c r="Y82" s="79"/>
      <c r="Z82" s="79"/>
      <c r="AA82" s="79">
        <v>2</v>
      </c>
      <c r="AB82" s="15" t="s">
        <v>255</v>
      </c>
      <c r="AC82" s="224">
        <v>2</v>
      </c>
      <c r="AD82" s="224">
        <v>2</v>
      </c>
      <c r="AE82" s="241" t="s">
        <v>877</v>
      </c>
      <c r="AF82" s="241" t="s">
        <v>878</v>
      </c>
      <c r="AG82" s="249">
        <f>AD82/AC82</f>
        <v>1</v>
      </c>
    </row>
    <row r="83" spans="1:33" ht="141" customHeight="1" x14ac:dyDescent="0.25">
      <c r="A83" s="269"/>
      <c r="B83" s="269"/>
      <c r="C83" s="269"/>
      <c r="D83" s="268"/>
      <c r="E83" s="269"/>
      <c r="F83" s="269"/>
      <c r="G83" s="276"/>
      <c r="H83" s="272"/>
      <c r="I83" s="272"/>
      <c r="J83" s="272"/>
      <c r="K83" s="272"/>
      <c r="L83" s="37" t="s">
        <v>211</v>
      </c>
      <c r="M83" s="37" t="s">
        <v>245</v>
      </c>
      <c r="N83" s="37" t="s">
        <v>210</v>
      </c>
      <c r="O83" s="150">
        <f t="shared" si="2"/>
        <v>75</v>
      </c>
      <c r="P83" s="63" t="s">
        <v>256</v>
      </c>
      <c r="Q83" s="80" t="s">
        <v>247</v>
      </c>
      <c r="R83" s="81" t="s">
        <v>248</v>
      </c>
      <c r="S83" s="80">
        <v>1</v>
      </c>
      <c r="T83" s="38" t="s">
        <v>257</v>
      </c>
      <c r="U83" s="38" t="s">
        <v>258</v>
      </c>
      <c r="V83" s="12" t="s">
        <v>206</v>
      </c>
      <c r="W83" s="13" t="s">
        <v>459</v>
      </c>
      <c r="X83" s="224">
        <v>1</v>
      </c>
      <c r="Y83" s="79"/>
      <c r="Z83" s="79"/>
      <c r="AA83" s="79"/>
      <c r="AB83" s="15" t="s">
        <v>259</v>
      </c>
      <c r="AC83" s="224">
        <v>1</v>
      </c>
      <c r="AD83" s="224">
        <v>3</v>
      </c>
      <c r="AE83" s="241" t="s">
        <v>950</v>
      </c>
      <c r="AF83" s="241" t="s">
        <v>879</v>
      </c>
      <c r="AG83" s="249">
        <v>1</v>
      </c>
    </row>
    <row r="84" spans="1:33" ht="90" customHeight="1" x14ac:dyDescent="0.25">
      <c r="A84" s="269"/>
      <c r="B84" s="269"/>
      <c r="C84" s="269"/>
      <c r="D84" s="268"/>
      <c r="E84" s="269"/>
      <c r="F84" s="269"/>
      <c r="G84" s="276"/>
      <c r="H84" s="272"/>
      <c r="I84" s="272"/>
      <c r="J84" s="272"/>
      <c r="K84" s="272"/>
      <c r="L84" s="11" t="s">
        <v>307</v>
      </c>
      <c r="M84" s="11" t="s">
        <v>308</v>
      </c>
      <c r="N84" s="11" t="s">
        <v>210</v>
      </c>
      <c r="O84" s="150">
        <f t="shared" si="2"/>
        <v>76</v>
      </c>
      <c r="P84" s="63" t="s">
        <v>309</v>
      </c>
      <c r="Q84" s="150" t="s">
        <v>305</v>
      </c>
      <c r="R84" s="11" t="s">
        <v>310</v>
      </c>
      <c r="S84" s="14">
        <v>1</v>
      </c>
      <c r="T84" s="11" t="s">
        <v>311</v>
      </c>
      <c r="U84" s="35" t="s">
        <v>312</v>
      </c>
      <c r="V84" s="13" t="s">
        <v>213</v>
      </c>
      <c r="W84" s="13" t="s">
        <v>459</v>
      </c>
      <c r="X84" s="14"/>
      <c r="Y84" s="115">
        <v>0.28571428571428598</v>
      </c>
      <c r="Z84" s="115">
        <v>0.57142857142856995</v>
      </c>
      <c r="AA84" s="14">
        <v>1</v>
      </c>
      <c r="AB84" s="15" t="s">
        <v>313</v>
      </c>
      <c r="AC84" s="14"/>
      <c r="AD84" s="14"/>
      <c r="AE84" s="257" t="s">
        <v>951</v>
      </c>
      <c r="AF84" s="257"/>
      <c r="AG84" s="245"/>
    </row>
    <row r="85" spans="1:33" ht="225" customHeight="1" x14ac:dyDescent="0.25">
      <c r="A85" s="269"/>
      <c r="B85" s="269"/>
      <c r="C85" s="269"/>
      <c r="D85" s="268"/>
      <c r="E85" s="269"/>
      <c r="F85" s="269"/>
      <c r="G85" s="276"/>
      <c r="H85" s="272"/>
      <c r="I85" s="272"/>
      <c r="J85" s="272"/>
      <c r="K85" s="272"/>
      <c r="L85" s="11" t="s">
        <v>307</v>
      </c>
      <c r="M85" s="11" t="s">
        <v>308</v>
      </c>
      <c r="N85" s="11" t="s">
        <v>210</v>
      </c>
      <c r="O85" s="150">
        <f t="shared" si="2"/>
        <v>77</v>
      </c>
      <c r="P85" s="63" t="s">
        <v>314</v>
      </c>
      <c r="Q85" s="150" t="s">
        <v>305</v>
      </c>
      <c r="R85" s="11" t="s">
        <v>310</v>
      </c>
      <c r="S85" s="14">
        <v>1</v>
      </c>
      <c r="T85" s="11" t="s">
        <v>315</v>
      </c>
      <c r="U85" s="35" t="s">
        <v>316</v>
      </c>
      <c r="V85" s="13" t="s">
        <v>213</v>
      </c>
      <c r="W85" s="13" t="s">
        <v>459</v>
      </c>
      <c r="X85" s="217">
        <v>1</v>
      </c>
      <c r="Y85" s="14">
        <v>1</v>
      </c>
      <c r="Z85" s="14">
        <v>1</v>
      </c>
      <c r="AA85" s="14">
        <v>1</v>
      </c>
      <c r="AB85" s="15" t="s">
        <v>313</v>
      </c>
      <c r="AC85" s="217">
        <v>1</v>
      </c>
      <c r="AD85" s="254">
        <f>10/10</f>
        <v>1</v>
      </c>
      <c r="AE85" s="238" t="s">
        <v>952</v>
      </c>
      <c r="AF85" s="238" t="s">
        <v>313</v>
      </c>
      <c r="AG85" s="249">
        <f>AD85/AC85</f>
        <v>1</v>
      </c>
    </row>
    <row r="86" spans="1:33" ht="75" customHeight="1" x14ac:dyDescent="0.25">
      <c r="A86" s="269"/>
      <c r="B86" s="269"/>
      <c r="C86" s="269"/>
      <c r="D86" s="268"/>
      <c r="E86" s="269"/>
      <c r="F86" s="269"/>
      <c r="G86" s="276"/>
      <c r="H86" s="272"/>
      <c r="I86" s="272"/>
      <c r="J86" s="272"/>
      <c r="K86" s="272"/>
      <c r="L86" s="11" t="s">
        <v>307</v>
      </c>
      <c r="M86" s="11" t="s">
        <v>308</v>
      </c>
      <c r="N86" s="11" t="s">
        <v>210</v>
      </c>
      <c r="O86" s="150">
        <f t="shared" si="2"/>
        <v>78</v>
      </c>
      <c r="P86" s="63" t="s">
        <v>317</v>
      </c>
      <c r="Q86" s="37" t="s">
        <v>318</v>
      </c>
      <c r="R86" s="4" t="s">
        <v>203</v>
      </c>
      <c r="S86" s="37">
        <v>12</v>
      </c>
      <c r="T86" s="37" t="s">
        <v>319</v>
      </c>
      <c r="U86" s="37" t="s">
        <v>320</v>
      </c>
      <c r="V86" s="12" t="s">
        <v>206</v>
      </c>
      <c r="W86" s="13" t="s">
        <v>459</v>
      </c>
      <c r="X86" s="37"/>
      <c r="Y86" s="37"/>
      <c r="Z86" s="43">
        <v>6</v>
      </c>
      <c r="AA86" s="43">
        <v>6</v>
      </c>
      <c r="AB86" s="15" t="s">
        <v>321</v>
      </c>
      <c r="AC86" s="37"/>
      <c r="AD86" s="168"/>
      <c r="AE86" s="257"/>
      <c r="AF86" s="257"/>
      <c r="AG86" s="252"/>
    </row>
    <row r="87" spans="1:33" s="17" customFormat="1" ht="75" customHeight="1" x14ac:dyDescent="0.25">
      <c r="A87" s="269"/>
      <c r="B87" s="269"/>
      <c r="C87" s="269" t="s">
        <v>102</v>
      </c>
      <c r="D87" s="290" t="s">
        <v>103</v>
      </c>
      <c r="E87" s="282" t="s">
        <v>104</v>
      </c>
      <c r="F87" s="271" t="s">
        <v>171</v>
      </c>
      <c r="G87" s="275">
        <v>4</v>
      </c>
      <c r="H87" s="279">
        <v>1</v>
      </c>
      <c r="I87" s="279">
        <v>1</v>
      </c>
      <c r="J87" s="275">
        <v>1</v>
      </c>
      <c r="K87" s="275">
        <v>1</v>
      </c>
      <c r="L87" s="11" t="s">
        <v>244</v>
      </c>
      <c r="M87" s="11" t="s">
        <v>353</v>
      </c>
      <c r="N87" s="11" t="s">
        <v>354</v>
      </c>
      <c r="O87" s="150">
        <f t="shared" si="2"/>
        <v>79</v>
      </c>
      <c r="P87" s="151" t="s">
        <v>603</v>
      </c>
      <c r="Q87" s="12" t="s">
        <v>355</v>
      </c>
      <c r="R87" s="12" t="s">
        <v>244</v>
      </c>
      <c r="S87" s="86">
        <v>4</v>
      </c>
      <c r="T87" s="12" t="s">
        <v>356</v>
      </c>
      <c r="U87" s="12" t="s">
        <v>704</v>
      </c>
      <c r="V87" s="12" t="s">
        <v>206</v>
      </c>
      <c r="W87" s="13" t="s">
        <v>459</v>
      </c>
      <c r="X87" s="216">
        <v>1</v>
      </c>
      <c r="Y87" s="13">
        <v>1</v>
      </c>
      <c r="Z87" s="13">
        <v>1</v>
      </c>
      <c r="AA87" s="13">
        <v>1</v>
      </c>
      <c r="AB87" s="15" t="s">
        <v>356</v>
      </c>
      <c r="AC87" s="216">
        <v>1</v>
      </c>
      <c r="AD87" s="219">
        <v>1</v>
      </c>
      <c r="AE87" s="238" t="s">
        <v>880</v>
      </c>
      <c r="AF87" s="238" t="s">
        <v>881</v>
      </c>
      <c r="AG87" s="249">
        <f>AD87/AC87</f>
        <v>1</v>
      </c>
    </row>
    <row r="88" spans="1:33" s="17" customFormat="1" ht="60" customHeight="1" x14ac:dyDescent="0.25">
      <c r="A88" s="269"/>
      <c r="B88" s="269"/>
      <c r="C88" s="269"/>
      <c r="D88" s="268"/>
      <c r="E88" s="269"/>
      <c r="F88" s="269"/>
      <c r="G88" s="274"/>
      <c r="H88" s="286"/>
      <c r="I88" s="286"/>
      <c r="J88" s="274"/>
      <c r="K88" s="274"/>
      <c r="L88" s="11" t="s">
        <v>244</v>
      </c>
      <c r="M88" s="11" t="s">
        <v>353</v>
      </c>
      <c r="N88" s="11" t="s">
        <v>354</v>
      </c>
      <c r="O88" s="150">
        <f t="shared" si="2"/>
        <v>80</v>
      </c>
      <c r="P88" s="63" t="s">
        <v>357</v>
      </c>
      <c r="Q88" s="12" t="s">
        <v>355</v>
      </c>
      <c r="R88" s="12" t="s">
        <v>244</v>
      </c>
      <c r="S88" s="86">
        <v>1</v>
      </c>
      <c r="T88" s="12" t="s">
        <v>359</v>
      </c>
      <c r="U88" s="12" t="s">
        <v>360</v>
      </c>
      <c r="V88" s="12" t="s">
        <v>206</v>
      </c>
      <c r="W88" s="13" t="s">
        <v>459</v>
      </c>
      <c r="X88" s="13"/>
      <c r="Y88" s="13"/>
      <c r="Z88" s="13">
        <v>0.5</v>
      </c>
      <c r="AA88" s="26">
        <v>0.5</v>
      </c>
      <c r="AB88" s="15" t="s">
        <v>361</v>
      </c>
      <c r="AC88" s="13"/>
      <c r="AD88" s="87"/>
      <c r="AE88" s="258"/>
      <c r="AF88" s="258"/>
      <c r="AG88" s="255"/>
    </row>
    <row r="89" spans="1:33" s="17" customFormat="1" ht="60" customHeight="1" x14ac:dyDescent="0.25">
      <c r="A89" s="269"/>
      <c r="B89" s="269"/>
      <c r="C89" s="269"/>
      <c r="D89" s="268"/>
      <c r="E89" s="269"/>
      <c r="F89" s="269"/>
      <c r="G89" s="274"/>
      <c r="H89" s="286"/>
      <c r="I89" s="286"/>
      <c r="J89" s="274"/>
      <c r="K89" s="274"/>
      <c r="L89" s="11" t="s">
        <v>244</v>
      </c>
      <c r="M89" s="11" t="s">
        <v>353</v>
      </c>
      <c r="N89" s="11" t="s">
        <v>354</v>
      </c>
      <c r="O89" s="150">
        <f t="shared" si="2"/>
        <v>81</v>
      </c>
      <c r="P89" s="151" t="s">
        <v>705</v>
      </c>
      <c r="Q89" s="12" t="s">
        <v>355</v>
      </c>
      <c r="R89" s="12" t="s">
        <v>244</v>
      </c>
      <c r="S89" s="86">
        <v>1</v>
      </c>
      <c r="T89" s="12" t="s">
        <v>362</v>
      </c>
      <c r="U89" s="12" t="s">
        <v>363</v>
      </c>
      <c r="V89" s="12" t="s">
        <v>206</v>
      </c>
      <c r="W89" s="13" t="s">
        <v>459</v>
      </c>
      <c r="X89" s="13"/>
      <c r="Y89" s="13"/>
      <c r="Z89" s="13"/>
      <c r="AA89" s="26">
        <v>1</v>
      </c>
      <c r="AB89" s="15" t="s">
        <v>362</v>
      </c>
      <c r="AC89" s="13"/>
      <c r="AD89" s="87"/>
      <c r="AE89" s="258"/>
      <c r="AF89" s="258"/>
      <c r="AG89" s="255"/>
    </row>
    <row r="90" spans="1:33" s="17" customFormat="1" ht="210" customHeight="1" x14ac:dyDescent="0.25">
      <c r="A90" s="269"/>
      <c r="B90" s="269"/>
      <c r="C90" s="269"/>
      <c r="D90" s="268"/>
      <c r="E90" s="269"/>
      <c r="F90" s="269"/>
      <c r="G90" s="274"/>
      <c r="H90" s="286"/>
      <c r="I90" s="286"/>
      <c r="J90" s="274"/>
      <c r="K90" s="274"/>
      <c r="L90" s="11" t="s">
        <v>244</v>
      </c>
      <c r="M90" s="11" t="s">
        <v>353</v>
      </c>
      <c r="N90" s="11" t="s">
        <v>354</v>
      </c>
      <c r="O90" s="150">
        <f t="shared" si="2"/>
        <v>82</v>
      </c>
      <c r="P90" s="63" t="s">
        <v>364</v>
      </c>
      <c r="Q90" s="12" t="s">
        <v>706</v>
      </c>
      <c r="R90" s="12" t="s">
        <v>244</v>
      </c>
      <c r="S90" s="86">
        <v>1</v>
      </c>
      <c r="T90" s="12" t="s">
        <v>365</v>
      </c>
      <c r="U90" s="12" t="s">
        <v>366</v>
      </c>
      <c r="V90" s="12" t="s">
        <v>206</v>
      </c>
      <c r="W90" s="13" t="s">
        <v>459</v>
      </c>
      <c r="X90" s="13"/>
      <c r="Y90" s="13"/>
      <c r="Z90" s="13">
        <v>1</v>
      </c>
      <c r="AA90" s="26"/>
      <c r="AB90" s="15" t="s">
        <v>367</v>
      </c>
      <c r="AC90" s="13"/>
      <c r="AD90" s="87"/>
      <c r="AE90" s="258"/>
      <c r="AF90" s="258"/>
      <c r="AG90" s="255"/>
    </row>
    <row r="91" spans="1:33" s="17" customFormat="1" ht="312" customHeight="1" x14ac:dyDescent="0.25">
      <c r="A91" s="269"/>
      <c r="B91" s="269"/>
      <c r="C91" s="269"/>
      <c r="D91" s="268"/>
      <c r="E91" s="269"/>
      <c r="F91" s="269"/>
      <c r="G91" s="274"/>
      <c r="H91" s="286"/>
      <c r="I91" s="286"/>
      <c r="J91" s="274"/>
      <c r="K91" s="274"/>
      <c r="L91" s="11" t="s">
        <v>244</v>
      </c>
      <c r="M91" s="11" t="s">
        <v>353</v>
      </c>
      <c r="N91" s="11" t="s">
        <v>354</v>
      </c>
      <c r="O91" s="150">
        <f t="shared" si="2"/>
        <v>83</v>
      </c>
      <c r="P91" s="151" t="s">
        <v>368</v>
      </c>
      <c r="Q91" s="12" t="s">
        <v>369</v>
      </c>
      <c r="R91" s="12" t="s">
        <v>244</v>
      </c>
      <c r="S91" s="86">
        <v>11</v>
      </c>
      <c r="T91" s="150" t="s">
        <v>709</v>
      </c>
      <c r="U91" s="12" t="s">
        <v>707</v>
      </c>
      <c r="V91" s="12" t="s">
        <v>206</v>
      </c>
      <c r="W91" s="13" t="s">
        <v>459</v>
      </c>
      <c r="X91" s="216">
        <v>2</v>
      </c>
      <c r="Y91" s="13">
        <v>3</v>
      </c>
      <c r="Z91" s="13">
        <v>3</v>
      </c>
      <c r="AA91" s="26">
        <v>3</v>
      </c>
      <c r="AB91" s="15" t="s">
        <v>708</v>
      </c>
      <c r="AC91" s="216">
        <v>2</v>
      </c>
      <c r="AD91" s="219">
        <v>0</v>
      </c>
      <c r="AE91" s="238" t="s">
        <v>882</v>
      </c>
      <c r="AF91" s="238" t="s">
        <v>935</v>
      </c>
      <c r="AG91" s="249">
        <f>AD91/AC91</f>
        <v>0</v>
      </c>
    </row>
    <row r="92" spans="1:33" s="17" customFormat="1" ht="75" customHeight="1" x14ac:dyDescent="0.25">
      <c r="A92" s="269"/>
      <c r="B92" s="269"/>
      <c r="C92" s="269"/>
      <c r="D92" s="268"/>
      <c r="E92" s="269"/>
      <c r="F92" s="269"/>
      <c r="G92" s="274"/>
      <c r="H92" s="286"/>
      <c r="I92" s="286"/>
      <c r="J92" s="274"/>
      <c r="K92" s="274"/>
      <c r="L92" s="11" t="s">
        <v>244</v>
      </c>
      <c r="M92" s="11" t="s">
        <v>353</v>
      </c>
      <c r="N92" s="11" t="s">
        <v>354</v>
      </c>
      <c r="O92" s="150">
        <f t="shared" si="2"/>
        <v>84</v>
      </c>
      <c r="P92" s="63" t="s">
        <v>370</v>
      </c>
      <c r="Q92" s="12" t="s">
        <v>369</v>
      </c>
      <c r="R92" s="12" t="s">
        <v>244</v>
      </c>
      <c r="S92" s="86">
        <v>2</v>
      </c>
      <c r="T92" s="150" t="s">
        <v>710</v>
      </c>
      <c r="U92" s="12" t="s">
        <v>711</v>
      </c>
      <c r="V92" s="12" t="s">
        <v>206</v>
      </c>
      <c r="W92" s="13" t="s">
        <v>459</v>
      </c>
      <c r="X92" s="13"/>
      <c r="Y92" s="13">
        <v>1</v>
      </c>
      <c r="Z92" s="13"/>
      <c r="AA92" s="26">
        <v>1</v>
      </c>
      <c r="AB92" s="15" t="s">
        <v>712</v>
      </c>
      <c r="AC92" s="13"/>
      <c r="AD92" s="87"/>
      <c r="AE92" s="258"/>
      <c r="AF92" s="258"/>
      <c r="AG92" s="255"/>
    </row>
    <row r="93" spans="1:33" s="17" customFormat="1" ht="60" customHeight="1" x14ac:dyDescent="0.25">
      <c r="A93" s="269"/>
      <c r="B93" s="269"/>
      <c r="C93" s="269"/>
      <c r="D93" s="268"/>
      <c r="E93" s="269"/>
      <c r="F93" s="269"/>
      <c r="G93" s="274"/>
      <c r="H93" s="286"/>
      <c r="I93" s="286"/>
      <c r="J93" s="274"/>
      <c r="K93" s="274"/>
      <c r="L93" s="11" t="s">
        <v>244</v>
      </c>
      <c r="M93" s="11" t="s">
        <v>353</v>
      </c>
      <c r="N93" s="11" t="s">
        <v>354</v>
      </c>
      <c r="O93" s="150">
        <f t="shared" si="2"/>
        <v>85</v>
      </c>
      <c r="P93" s="63" t="s">
        <v>371</v>
      </c>
      <c r="Q93" s="12" t="s">
        <v>355</v>
      </c>
      <c r="R93" s="12" t="s">
        <v>244</v>
      </c>
      <c r="S93" s="86">
        <v>1</v>
      </c>
      <c r="T93" s="12" t="s">
        <v>372</v>
      </c>
      <c r="U93" s="12" t="s">
        <v>373</v>
      </c>
      <c r="V93" s="12" t="s">
        <v>206</v>
      </c>
      <c r="W93" s="13" t="s">
        <v>459</v>
      </c>
      <c r="X93" s="13"/>
      <c r="Y93" s="13">
        <v>1</v>
      </c>
      <c r="Z93" s="13"/>
      <c r="AA93" s="26"/>
      <c r="AB93" s="15" t="s">
        <v>374</v>
      </c>
      <c r="AC93" s="13"/>
      <c r="AD93" s="87"/>
      <c r="AE93" s="258"/>
      <c r="AF93" s="258"/>
      <c r="AG93" s="255"/>
    </row>
    <row r="94" spans="1:33" s="17" customFormat="1" ht="60" customHeight="1" x14ac:dyDescent="0.25">
      <c r="A94" s="269"/>
      <c r="B94" s="269"/>
      <c r="C94" s="269"/>
      <c r="D94" s="268"/>
      <c r="E94" s="269"/>
      <c r="F94" s="269"/>
      <c r="G94" s="274"/>
      <c r="H94" s="286"/>
      <c r="I94" s="286"/>
      <c r="J94" s="274"/>
      <c r="K94" s="274"/>
      <c r="L94" s="11" t="s">
        <v>244</v>
      </c>
      <c r="M94" s="11" t="s">
        <v>353</v>
      </c>
      <c r="N94" s="11" t="s">
        <v>354</v>
      </c>
      <c r="O94" s="150">
        <f t="shared" si="2"/>
        <v>86</v>
      </c>
      <c r="P94" s="63" t="s">
        <v>375</v>
      </c>
      <c r="Q94" s="12" t="s">
        <v>355</v>
      </c>
      <c r="R94" s="12" t="s">
        <v>244</v>
      </c>
      <c r="S94" s="86">
        <v>1</v>
      </c>
      <c r="T94" s="12" t="s">
        <v>376</v>
      </c>
      <c r="U94" s="12" t="s">
        <v>377</v>
      </c>
      <c r="V94" s="12" t="s">
        <v>206</v>
      </c>
      <c r="W94" s="13" t="s">
        <v>459</v>
      </c>
      <c r="X94" s="13"/>
      <c r="Y94" s="13">
        <v>1</v>
      </c>
      <c r="Z94" s="13"/>
      <c r="AA94" s="26"/>
      <c r="AB94" s="15" t="s">
        <v>378</v>
      </c>
      <c r="AC94" s="13"/>
      <c r="AD94" s="87"/>
      <c r="AE94" s="258"/>
      <c r="AF94" s="258"/>
      <c r="AG94" s="255"/>
    </row>
    <row r="95" spans="1:33" s="17" customFormat="1" ht="75" customHeight="1" x14ac:dyDescent="0.25">
      <c r="A95" s="269"/>
      <c r="B95" s="269"/>
      <c r="C95" s="269"/>
      <c r="D95" s="268"/>
      <c r="E95" s="269"/>
      <c r="F95" s="269"/>
      <c r="G95" s="274"/>
      <c r="H95" s="286"/>
      <c r="I95" s="286"/>
      <c r="J95" s="274"/>
      <c r="K95" s="274"/>
      <c r="L95" s="11" t="s">
        <v>244</v>
      </c>
      <c r="M95" s="11" t="s">
        <v>353</v>
      </c>
      <c r="N95" s="11" t="s">
        <v>354</v>
      </c>
      <c r="O95" s="150">
        <f t="shared" si="2"/>
        <v>87</v>
      </c>
      <c r="P95" s="151" t="s">
        <v>713</v>
      </c>
      <c r="Q95" s="12" t="s">
        <v>714</v>
      </c>
      <c r="R95" s="12" t="s">
        <v>244</v>
      </c>
      <c r="S95" s="86">
        <v>3</v>
      </c>
      <c r="T95" s="12" t="s">
        <v>715</v>
      </c>
      <c r="U95" s="12" t="s">
        <v>380</v>
      </c>
      <c r="V95" s="12" t="s">
        <v>206</v>
      </c>
      <c r="W95" s="13" t="s">
        <v>459</v>
      </c>
      <c r="X95" s="13"/>
      <c r="Y95" s="13"/>
      <c r="Z95" s="13"/>
      <c r="AA95" s="26">
        <v>3</v>
      </c>
      <c r="AB95" s="15" t="s">
        <v>716</v>
      </c>
      <c r="AC95" s="13"/>
      <c r="AD95" s="87"/>
      <c r="AE95" s="258"/>
      <c r="AF95" s="258"/>
      <c r="AG95" s="255"/>
    </row>
    <row r="96" spans="1:33" s="17" customFormat="1" ht="60" customHeight="1" x14ac:dyDescent="0.25">
      <c r="A96" s="269"/>
      <c r="B96" s="269"/>
      <c r="C96" s="269"/>
      <c r="D96" s="268"/>
      <c r="E96" s="269"/>
      <c r="F96" s="269"/>
      <c r="G96" s="274"/>
      <c r="H96" s="286"/>
      <c r="I96" s="286"/>
      <c r="J96" s="274"/>
      <c r="K96" s="274"/>
      <c r="L96" s="11" t="s">
        <v>244</v>
      </c>
      <c r="M96" s="11" t="s">
        <v>353</v>
      </c>
      <c r="N96" s="11" t="s">
        <v>354</v>
      </c>
      <c r="O96" s="150">
        <f t="shared" si="2"/>
        <v>88</v>
      </c>
      <c r="P96" s="63" t="s">
        <v>381</v>
      </c>
      <c r="Q96" s="12" t="s">
        <v>355</v>
      </c>
      <c r="R96" s="12" t="s">
        <v>244</v>
      </c>
      <c r="S96" s="86">
        <v>1</v>
      </c>
      <c r="T96" s="12" t="s">
        <v>382</v>
      </c>
      <c r="U96" s="12" t="s">
        <v>383</v>
      </c>
      <c r="V96" s="12" t="s">
        <v>206</v>
      </c>
      <c r="W96" s="13" t="s">
        <v>459</v>
      </c>
      <c r="X96" s="13"/>
      <c r="Y96" s="13"/>
      <c r="Z96" s="13"/>
      <c r="AA96" s="26">
        <v>1</v>
      </c>
      <c r="AB96" s="15" t="s">
        <v>384</v>
      </c>
      <c r="AC96" s="13"/>
      <c r="AD96" s="87"/>
      <c r="AE96" s="258"/>
      <c r="AF96" s="258"/>
      <c r="AG96" s="255"/>
    </row>
    <row r="97" spans="1:33" s="17" customFormat="1" ht="45" customHeight="1" x14ac:dyDescent="0.25">
      <c r="A97" s="269"/>
      <c r="B97" s="269"/>
      <c r="C97" s="269"/>
      <c r="D97" s="268"/>
      <c r="E97" s="269"/>
      <c r="F97" s="269"/>
      <c r="G97" s="274"/>
      <c r="H97" s="286"/>
      <c r="I97" s="286"/>
      <c r="J97" s="274"/>
      <c r="K97" s="274"/>
      <c r="L97" s="11" t="s">
        <v>244</v>
      </c>
      <c r="M97" s="11" t="s">
        <v>353</v>
      </c>
      <c r="N97" s="11" t="s">
        <v>354</v>
      </c>
      <c r="O97" s="150">
        <f t="shared" si="2"/>
        <v>89</v>
      </c>
      <c r="P97" s="151" t="s">
        <v>385</v>
      </c>
      <c r="Q97" s="12" t="s">
        <v>386</v>
      </c>
      <c r="R97" s="12" t="s">
        <v>244</v>
      </c>
      <c r="S97" s="86">
        <v>1</v>
      </c>
      <c r="T97" s="12" t="s">
        <v>387</v>
      </c>
      <c r="U97" s="12" t="s">
        <v>388</v>
      </c>
      <c r="V97" s="12" t="s">
        <v>206</v>
      </c>
      <c r="W97" s="13" t="s">
        <v>459</v>
      </c>
      <c r="X97" s="216">
        <v>0.2</v>
      </c>
      <c r="Y97" s="13">
        <v>0.3</v>
      </c>
      <c r="Z97" s="13">
        <v>0.25</v>
      </c>
      <c r="AA97" s="26">
        <v>0.25</v>
      </c>
      <c r="AB97" s="15" t="s">
        <v>389</v>
      </c>
      <c r="AC97" s="216">
        <v>0.2</v>
      </c>
      <c r="AD97" s="216">
        <v>0.2</v>
      </c>
      <c r="AE97" s="238" t="s">
        <v>883</v>
      </c>
      <c r="AF97" s="238" t="s">
        <v>884</v>
      </c>
      <c r="AG97" s="249">
        <f>AD97/AC97</f>
        <v>1</v>
      </c>
    </row>
    <row r="98" spans="1:33" s="17" customFormat="1" ht="45" customHeight="1" x14ac:dyDescent="0.25">
      <c r="A98" s="269"/>
      <c r="B98" s="269"/>
      <c r="C98" s="269"/>
      <c r="D98" s="268"/>
      <c r="E98" s="269"/>
      <c r="F98" s="269"/>
      <c r="G98" s="274"/>
      <c r="H98" s="286"/>
      <c r="I98" s="286"/>
      <c r="J98" s="274"/>
      <c r="K98" s="274"/>
      <c r="L98" s="11" t="s">
        <v>244</v>
      </c>
      <c r="M98" s="11" t="s">
        <v>353</v>
      </c>
      <c r="N98" s="11" t="s">
        <v>354</v>
      </c>
      <c r="O98" s="150">
        <f t="shared" si="2"/>
        <v>90</v>
      </c>
      <c r="P98" s="63" t="s">
        <v>390</v>
      </c>
      <c r="Q98" s="12" t="s">
        <v>391</v>
      </c>
      <c r="R98" s="12" t="s">
        <v>244</v>
      </c>
      <c r="S98" s="86">
        <v>1</v>
      </c>
      <c r="T98" s="12" t="s">
        <v>392</v>
      </c>
      <c r="U98" s="12" t="s">
        <v>393</v>
      </c>
      <c r="V98" s="12" t="s">
        <v>206</v>
      </c>
      <c r="W98" s="13" t="s">
        <v>459</v>
      </c>
      <c r="X98" s="13"/>
      <c r="Z98" s="13">
        <v>1</v>
      </c>
      <c r="AA98" s="26"/>
      <c r="AB98" s="15" t="s">
        <v>394</v>
      </c>
      <c r="AC98" s="13"/>
      <c r="AD98" s="87"/>
      <c r="AE98" s="258"/>
      <c r="AF98" s="258"/>
      <c r="AG98" s="255"/>
    </row>
    <row r="99" spans="1:33" s="17" customFormat="1" ht="60" x14ac:dyDescent="0.25">
      <c r="A99" s="269"/>
      <c r="B99" s="269"/>
      <c r="C99" s="269"/>
      <c r="D99" s="268"/>
      <c r="E99" s="269"/>
      <c r="F99" s="269"/>
      <c r="G99" s="274"/>
      <c r="H99" s="286"/>
      <c r="I99" s="286"/>
      <c r="J99" s="274"/>
      <c r="K99" s="274"/>
      <c r="L99" s="11" t="s">
        <v>244</v>
      </c>
      <c r="M99" s="11" t="s">
        <v>353</v>
      </c>
      <c r="N99" s="11" t="s">
        <v>354</v>
      </c>
      <c r="O99" s="150">
        <f t="shared" si="2"/>
        <v>91</v>
      </c>
      <c r="P99" s="197" t="s">
        <v>395</v>
      </c>
      <c r="Q99" s="199" t="s">
        <v>396</v>
      </c>
      <c r="R99" s="135" t="s">
        <v>244</v>
      </c>
      <c r="S99" s="12" t="s">
        <v>819</v>
      </c>
      <c r="T99" s="150" t="s">
        <v>816</v>
      </c>
      <c r="U99" s="150" t="s">
        <v>817</v>
      </c>
      <c r="V99" s="12" t="s">
        <v>206</v>
      </c>
      <c r="W99" s="13" t="s">
        <v>459</v>
      </c>
      <c r="X99" s="216">
        <v>2</v>
      </c>
      <c r="Y99" s="13">
        <v>3</v>
      </c>
      <c r="Z99" s="13">
        <v>3</v>
      </c>
      <c r="AA99" s="26">
        <v>3</v>
      </c>
      <c r="AB99" s="132" t="s">
        <v>818</v>
      </c>
      <c r="AC99" s="216">
        <v>2</v>
      </c>
      <c r="AD99" s="219">
        <v>0</v>
      </c>
      <c r="AE99" s="238" t="s">
        <v>932</v>
      </c>
      <c r="AF99" s="238"/>
      <c r="AG99" s="249">
        <f>AD99/AC99</f>
        <v>0</v>
      </c>
    </row>
    <row r="100" spans="1:33" s="17" customFormat="1" ht="60" customHeight="1" x14ac:dyDescent="0.25">
      <c r="A100" s="269"/>
      <c r="B100" s="269"/>
      <c r="C100" s="269"/>
      <c r="D100" s="268"/>
      <c r="E100" s="269"/>
      <c r="F100" s="269"/>
      <c r="G100" s="274"/>
      <c r="H100" s="286"/>
      <c r="I100" s="286"/>
      <c r="J100" s="274"/>
      <c r="K100" s="274"/>
      <c r="L100" s="11" t="s">
        <v>244</v>
      </c>
      <c r="M100" s="11" t="s">
        <v>353</v>
      </c>
      <c r="N100" s="11" t="s">
        <v>608</v>
      </c>
      <c r="O100" s="150">
        <f t="shared" si="2"/>
        <v>92</v>
      </c>
      <c r="P100" s="63" t="s">
        <v>242</v>
      </c>
      <c r="Q100" s="12" t="s">
        <v>243</v>
      </c>
      <c r="R100" s="12" t="s">
        <v>244</v>
      </c>
      <c r="S100" s="13">
        <v>1</v>
      </c>
      <c r="T100" s="11" t="s">
        <v>397</v>
      </c>
      <c r="U100" s="11" t="s">
        <v>398</v>
      </c>
      <c r="V100" s="12" t="s">
        <v>206</v>
      </c>
      <c r="W100" s="13" t="s">
        <v>459</v>
      </c>
      <c r="X100" s="216">
        <v>1</v>
      </c>
      <c r="Y100" s="13"/>
      <c r="Z100" s="13"/>
      <c r="AA100" s="26"/>
      <c r="AB100" s="15" t="s">
        <v>399</v>
      </c>
      <c r="AC100" s="216">
        <v>1</v>
      </c>
      <c r="AD100" s="219">
        <v>1</v>
      </c>
      <c r="AE100" s="238" t="s">
        <v>885</v>
      </c>
      <c r="AF100" s="238" t="s">
        <v>886</v>
      </c>
      <c r="AG100" s="249">
        <f>AD100/AC100</f>
        <v>1</v>
      </c>
    </row>
    <row r="101" spans="1:33" s="17" customFormat="1" ht="90" customHeight="1" x14ac:dyDescent="0.25">
      <c r="A101" s="269"/>
      <c r="B101" s="269"/>
      <c r="C101" s="269"/>
      <c r="D101" s="268"/>
      <c r="E101" s="269"/>
      <c r="F101" s="269"/>
      <c r="G101" s="274"/>
      <c r="H101" s="286"/>
      <c r="I101" s="286"/>
      <c r="J101" s="274"/>
      <c r="K101" s="274"/>
      <c r="L101" s="11" t="s">
        <v>244</v>
      </c>
      <c r="M101" s="11" t="s">
        <v>353</v>
      </c>
      <c r="N101" s="11" t="s">
        <v>608</v>
      </c>
      <c r="O101" s="150">
        <f t="shared" si="2"/>
        <v>93</v>
      </c>
      <c r="P101" s="63" t="s">
        <v>400</v>
      </c>
      <c r="Q101" s="12" t="s">
        <v>401</v>
      </c>
      <c r="R101" s="12" t="s">
        <v>244</v>
      </c>
      <c r="S101" s="14">
        <v>1</v>
      </c>
      <c r="T101" s="11" t="s">
        <v>402</v>
      </c>
      <c r="U101" s="11" t="s">
        <v>403</v>
      </c>
      <c r="V101" s="13" t="s">
        <v>404</v>
      </c>
      <c r="W101" s="13" t="s">
        <v>459</v>
      </c>
      <c r="X101" s="14"/>
      <c r="Y101" s="14"/>
      <c r="Z101" s="14"/>
      <c r="AA101" s="30">
        <v>1</v>
      </c>
      <c r="AB101" s="15" t="s">
        <v>405</v>
      </c>
      <c r="AC101" s="14"/>
      <c r="AD101" s="87"/>
      <c r="AE101" s="258"/>
      <c r="AF101" s="258"/>
      <c r="AG101" s="255"/>
    </row>
    <row r="102" spans="1:33" s="17" customFormat="1" ht="60" customHeight="1" x14ac:dyDescent="0.25">
      <c r="A102" s="269"/>
      <c r="B102" s="269"/>
      <c r="C102" s="269"/>
      <c r="D102" s="268"/>
      <c r="E102" s="269"/>
      <c r="F102" s="269"/>
      <c r="G102" s="274"/>
      <c r="H102" s="286"/>
      <c r="I102" s="286"/>
      <c r="J102" s="274"/>
      <c r="K102" s="274"/>
      <c r="L102" s="11" t="s">
        <v>244</v>
      </c>
      <c r="M102" s="11" t="s">
        <v>353</v>
      </c>
      <c r="N102" s="11" t="s">
        <v>407</v>
      </c>
      <c r="O102" s="150">
        <f t="shared" si="2"/>
        <v>94</v>
      </c>
      <c r="P102" s="63" t="s">
        <v>406</v>
      </c>
      <c r="Q102" s="12" t="s">
        <v>401</v>
      </c>
      <c r="R102" s="12" t="s">
        <v>244</v>
      </c>
      <c r="S102" s="13">
        <v>1</v>
      </c>
      <c r="T102" s="11" t="s">
        <v>407</v>
      </c>
      <c r="U102" s="11" t="s">
        <v>398</v>
      </c>
      <c r="V102" s="12" t="s">
        <v>206</v>
      </c>
      <c r="W102" s="13" t="s">
        <v>459</v>
      </c>
      <c r="X102" s="216">
        <v>1</v>
      </c>
      <c r="Y102" s="13"/>
      <c r="Z102" s="13"/>
      <c r="AA102" s="26"/>
      <c r="AB102" s="15" t="s">
        <v>408</v>
      </c>
      <c r="AC102" s="216">
        <v>1</v>
      </c>
      <c r="AD102" s="219">
        <v>1</v>
      </c>
      <c r="AE102" s="238" t="s">
        <v>887</v>
      </c>
      <c r="AF102" s="238" t="s">
        <v>888</v>
      </c>
      <c r="AG102" s="249">
        <f t="shared" ref="AG102:AG107" si="3">AD102/AC102</f>
        <v>1</v>
      </c>
    </row>
    <row r="103" spans="1:33" s="17" customFormat="1" ht="90" customHeight="1" x14ac:dyDescent="0.25">
      <c r="A103" s="269"/>
      <c r="B103" s="269"/>
      <c r="C103" s="269"/>
      <c r="D103" s="268"/>
      <c r="E103" s="269"/>
      <c r="F103" s="269"/>
      <c r="G103" s="274"/>
      <c r="H103" s="286"/>
      <c r="I103" s="286"/>
      <c r="J103" s="274"/>
      <c r="K103" s="274"/>
      <c r="L103" s="11" t="s">
        <v>244</v>
      </c>
      <c r="M103" s="11" t="s">
        <v>353</v>
      </c>
      <c r="N103" s="11" t="s">
        <v>407</v>
      </c>
      <c r="O103" s="150">
        <f t="shared" si="2"/>
        <v>95</v>
      </c>
      <c r="P103" s="151" t="s">
        <v>409</v>
      </c>
      <c r="Q103" s="12" t="s">
        <v>401</v>
      </c>
      <c r="R103" s="12" t="s">
        <v>244</v>
      </c>
      <c r="S103" s="14">
        <v>1</v>
      </c>
      <c r="T103" s="11" t="s">
        <v>410</v>
      </c>
      <c r="U103" s="11" t="s">
        <v>717</v>
      </c>
      <c r="V103" s="13" t="s">
        <v>404</v>
      </c>
      <c r="W103" s="13" t="s">
        <v>459</v>
      </c>
      <c r="X103" s="217">
        <v>0.25</v>
      </c>
      <c r="Y103" s="14">
        <v>0.25</v>
      </c>
      <c r="Z103" s="14">
        <v>0.25</v>
      </c>
      <c r="AA103" s="30">
        <v>0.25</v>
      </c>
      <c r="AB103" s="15" t="s">
        <v>411</v>
      </c>
      <c r="AC103" s="217">
        <v>0.25</v>
      </c>
      <c r="AD103" s="242">
        <v>0.25</v>
      </c>
      <c r="AE103" s="238" t="s">
        <v>889</v>
      </c>
      <c r="AF103" s="238" t="s">
        <v>890</v>
      </c>
      <c r="AG103" s="249">
        <f t="shared" si="3"/>
        <v>1</v>
      </c>
    </row>
    <row r="104" spans="1:33" s="17" customFormat="1" ht="45" customHeight="1" x14ac:dyDescent="0.25">
      <c r="A104" s="269"/>
      <c r="B104" s="269"/>
      <c r="C104" s="269"/>
      <c r="D104" s="268"/>
      <c r="E104" s="269"/>
      <c r="F104" s="269"/>
      <c r="G104" s="274"/>
      <c r="H104" s="286"/>
      <c r="I104" s="286"/>
      <c r="J104" s="274"/>
      <c r="K104" s="274"/>
      <c r="L104" s="11" t="s">
        <v>244</v>
      </c>
      <c r="M104" s="11" t="s">
        <v>416</v>
      </c>
      <c r="N104" s="11" t="s">
        <v>610</v>
      </c>
      <c r="O104" s="150">
        <f t="shared" si="2"/>
        <v>96</v>
      </c>
      <c r="P104" s="151" t="s">
        <v>412</v>
      </c>
      <c r="Q104" s="200" t="s">
        <v>413</v>
      </c>
      <c r="R104" s="12" t="s">
        <v>244</v>
      </c>
      <c r="S104" s="24">
        <v>1</v>
      </c>
      <c r="T104" s="82" t="s">
        <v>414</v>
      </c>
      <c r="U104" s="82" t="s">
        <v>398</v>
      </c>
      <c r="V104" s="12" t="s">
        <v>206</v>
      </c>
      <c r="W104" s="13" t="s">
        <v>459</v>
      </c>
      <c r="X104" s="225">
        <v>1</v>
      </c>
      <c r="Y104" s="83"/>
      <c r="Z104" s="83"/>
      <c r="AA104" s="84"/>
      <c r="AB104" s="15" t="s">
        <v>415</v>
      </c>
      <c r="AC104" s="225">
        <v>1</v>
      </c>
      <c r="AD104" s="225">
        <v>1</v>
      </c>
      <c r="AE104" s="238" t="s">
        <v>891</v>
      </c>
      <c r="AF104" s="238" t="s">
        <v>892</v>
      </c>
      <c r="AG104" s="249">
        <f t="shared" si="3"/>
        <v>1</v>
      </c>
    </row>
    <row r="105" spans="1:33" s="17" customFormat="1" ht="255" customHeight="1" x14ac:dyDescent="0.25">
      <c r="A105" s="269"/>
      <c r="B105" s="269"/>
      <c r="C105" s="269"/>
      <c r="D105" s="268"/>
      <c r="E105" s="269"/>
      <c r="F105" s="269"/>
      <c r="G105" s="274"/>
      <c r="H105" s="286"/>
      <c r="I105" s="286"/>
      <c r="J105" s="274"/>
      <c r="K105" s="274"/>
      <c r="L105" s="11" t="s">
        <v>244</v>
      </c>
      <c r="M105" s="11" t="s">
        <v>416</v>
      </c>
      <c r="N105" s="11" t="s">
        <v>610</v>
      </c>
      <c r="O105" s="150">
        <f t="shared" si="2"/>
        <v>97</v>
      </c>
      <c r="P105" s="151" t="s">
        <v>718</v>
      </c>
      <c r="Q105" s="200" t="s">
        <v>413</v>
      </c>
      <c r="R105" s="12" t="s">
        <v>244</v>
      </c>
      <c r="S105" s="14">
        <v>1</v>
      </c>
      <c r="T105" s="150" t="s">
        <v>719</v>
      </c>
      <c r="U105" s="150" t="s">
        <v>717</v>
      </c>
      <c r="V105" s="13" t="s">
        <v>404</v>
      </c>
      <c r="W105" s="13" t="s">
        <v>459</v>
      </c>
      <c r="X105" s="217">
        <v>0.25</v>
      </c>
      <c r="Y105" s="14">
        <v>0.25</v>
      </c>
      <c r="Z105" s="14">
        <v>0.25</v>
      </c>
      <c r="AA105" s="30">
        <v>0.25</v>
      </c>
      <c r="AB105" s="15" t="s">
        <v>720</v>
      </c>
      <c r="AC105" s="217">
        <v>0.25</v>
      </c>
      <c r="AD105" s="217">
        <v>0.25</v>
      </c>
      <c r="AE105" s="238" t="s">
        <v>893</v>
      </c>
      <c r="AF105" s="238" t="s">
        <v>894</v>
      </c>
      <c r="AG105" s="249">
        <f t="shared" si="3"/>
        <v>1</v>
      </c>
    </row>
    <row r="106" spans="1:33" s="17" customFormat="1" ht="90" customHeight="1" x14ac:dyDescent="0.25">
      <c r="A106" s="269"/>
      <c r="B106" s="269"/>
      <c r="C106" s="269"/>
      <c r="D106" s="268"/>
      <c r="E106" s="269"/>
      <c r="F106" s="269"/>
      <c r="G106" s="274"/>
      <c r="H106" s="286"/>
      <c r="I106" s="286"/>
      <c r="J106" s="274"/>
      <c r="K106" s="274"/>
      <c r="L106" s="11" t="s">
        <v>244</v>
      </c>
      <c r="M106" s="11" t="s">
        <v>353</v>
      </c>
      <c r="N106" s="11" t="s">
        <v>609</v>
      </c>
      <c r="O106" s="150">
        <f t="shared" si="2"/>
        <v>98</v>
      </c>
      <c r="P106" s="63" t="s">
        <v>417</v>
      </c>
      <c r="Q106" s="150" t="s">
        <v>418</v>
      </c>
      <c r="R106" s="11" t="s">
        <v>419</v>
      </c>
      <c r="S106" s="13">
        <v>1</v>
      </c>
      <c r="T106" s="11" t="s">
        <v>420</v>
      </c>
      <c r="U106" s="11" t="s">
        <v>421</v>
      </c>
      <c r="V106" s="12" t="s">
        <v>206</v>
      </c>
      <c r="W106" s="13" t="s">
        <v>459</v>
      </c>
      <c r="X106" s="216">
        <v>1</v>
      </c>
      <c r="Y106" s="13"/>
      <c r="Z106" s="13"/>
      <c r="AA106" s="26"/>
      <c r="AB106" s="15" t="s">
        <v>731</v>
      </c>
      <c r="AC106" s="216">
        <v>1</v>
      </c>
      <c r="AD106" s="216">
        <v>1</v>
      </c>
      <c r="AE106" s="238" t="s">
        <v>895</v>
      </c>
      <c r="AF106" s="238" t="s">
        <v>896</v>
      </c>
      <c r="AG106" s="249">
        <f t="shared" si="3"/>
        <v>1</v>
      </c>
    </row>
    <row r="107" spans="1:33" s="17" customFormat="1" ht="90" customHeight="1" x14ac:dyDescent="0.25">
      <c r="A107" s="269"/>
      <c r="B107" s="269"/>
      <c r="C107" s="269"/>
      <c r="D107" s="268"/>
      <c r="E107" s="269"/>
      <c r="F107" s="269"/>
      <c r="G107" s="274"/>
      <c r="H107" s="286"/>
      <c r="I107" s="286"/>
      <c r="J107" s="274"/>
      <c r="K107" s="274"/>
      <c r="L107" s="11" t="s">
        <v>244</v>
      </c>
      <c r="M107" s="11" t="s">
        <v>353</v>
      </c>
      <c r="N107" s="11" t="s">
        <v>609</v>
      </c>
      <c r="O107" s="150">
        <f t="shared" si="2"/>
        <v>99</v>
      </c>
      <c r="P107" s="63" t="s">
        <v>422</v>
      </c>
      <c r="Q107" s="150" t="s">
        <v>418</v>
      </c>
      <c r="R107" s="11" t="s">
        <v>419</v>
      </c>
      <c r="S107" s="39">
        <v>1</v>
      </c>
      <c r="T107" s="11" t="s">
        <v>722</v>
      </c>
      <c r="U107" s="41" t="s">
        <v>721</v>
      </c>
      <c r="V107" s="11" t="s">
        <v>404</v>
      </c>
      <c r="W107" s="13" t="s">
        <v>459</v>
      </c>
      <c r="X107" s="226">
        <v>0.3</v>
      </c>
      <c r="Y107" s="39">
        <v>0.3</v>
      </c>
      <c r="Z107" s="39">
        <v>0.15</v>
      </c>
      <c r="AA107" s="33">
        <v>0.25</v>
      </c>
      <c r="AB107" s="15" t="s">
        <v>423</v>
      </c>
      <c r="AC107" s="226">
        <v>0.3</v>
      </c>
      <c r="AD107" s="226">
        <v>0.3</v>
      </c>
      <c r="AE107" s="238" t="s">
        <v>897</v>
      </c>
      <c r="AF107" s="238" t="s">
        <v>898</v>
      </c>
      <c r="AG107" s="249">
        <f t="shared" si="3"/>
        <v>1</v>
      </c>
    </row>
    <row r="108" spans="1:33" s="17" customFormat="1" ht="60" customHeight="1" x14ac:dyDescent="0.25">
      <c r="A108" s="269"/>
      <c r="B108" s="269"/>
      <c r="C108" s="269"/>
      <c r="D108" s="268"/>
      <c r="E108" s="269"/>
      <c r="F108" s="269"/>
      <c r="G108" s="274"/>
      <c r="H108" s="286"/>
      <c r="I108" s="286"/>
      <c r="J108" s="274"/>
      <c r="K108" s="274"/>
      <c r="L108" s="11" t="s">
        <v>244</v>
      </c>
      <c r="M108" s="11" t="s">
        <v>353</v>
      </c>
      <c r="N108" s="11" t="s">
        <v>609</v>
      </c>
      <c r="O108" s="150">
        <f t="shared" si="2"/>
        <v>100</v>
      </c>
      <c r="P108" s="63" t="s">
        <v>723</v>
      </c>
      <c r="Q108" s="150" t="s">
        <v>424</v>
      </c>
      <c r="R108" s="11" t="s">
        <v>419</v>
      </c>
      <c r="S108" s="23" t="s">
        <v>724</v>
      </c>
      <c r="T108" s="11" t="s">
        <v>425</v>
      </c>
      <c r="U108" s="41" t="s">
        <v>725</v>
      </c>
      <c r="V108" s="12" t="s">
        <v>404</v>
      </c>
      <c r="W108" s="13" t="s">
        <v>459</v>
      </c>
      <c r="X108" s="11"/>
      <c r="Y108" s="11"/>
      <c r="Z108" s="11"/>
      <c r="AA108" s="33">
        <v>0.03</v>
      </c>
      <c r="AB108" s="15" t="s">
        <v>426</v>
      </c>
      <c r="AC108" s="150"/>
      <c r="AD108" s="87"/>
      <c r="AE108" s="258"/>
      <c r="AF108" s="258"/>
      <c r="AG108" s="255"/>
    </row>
    <row r="109" spans="1:33" s="17" customFormat="1" ht="60" customHeight="1" x14ac:dyDescent="0.25">
      <c r="A109" s="269"/>
      <c r="B109" s="269"/>
      <c r="C109" s="269"/>
      <c r="D109" s="268"/>
      <c r="E109" s="269"/>
      <c r="F109" s="269"/>
      <c r="G109" s="274"/>
      <c r="H109" s="286"/>
      <c r="I109" s="286"/>
      <c r="J109" s="274"/>
      <c r="K109" s="274"/>
      <c r="L109" s="11" t="s">
        <v>244</v>
      </c>
      <c r="M109" s="11" t="s">
        <v>353</v>
      </c>
      <c r="N109" s="11" t="s">
        <v>609</v>
      </c>
      <c r="O109" s="150">
        <f t="shared" si="2"/>
        <v>101</v>
      </c>
      <c r="P109" s="151" t="s">
        <v>726</v>
      </c>
      <c r="Q109" s="150" t="s">
        <v>418</v>
      </c>
      <c r="R109" s="11" t="s">
        <v>419</v>
      </c>
      <c r="S109" s="23">
        <v>1</v>
      </c>
      <c r="T109" s="11" t="s">
        <v>427</v>
      </c>
      <c r="U109" s="41" t="s">
        <v>428</v>
      </c>
      <c r="V109" s="12" t="s">
        <v>206</v>
      </c>
      <c r="W109" s="13" t="s">
        <v>459</v>
      </c>
      <c r="X109" s="11"/>
      <c r="Y109" s="11"/>
      <c r="Z109" s="11">
        <v>0.5</v>
      </c>
      <c r="AA109" s="34">
        <v>0.5</v>
      </c>
      <c r="AB109" s="15" t="s">
        <v>727</v>
      </c>
      <c r="AC109" s="150"/>
      <c r="AD109" s="87"/>
      <c r="AE109" s="258"/>
      <c r="AF109" s="258"/>
      <c r="AG109" s="255"/>
    </row>
    <row r="110" spans="1:33" s="17" customFormat="1" ht="45" customHeight="1" x14ac:dyDescent="0.25">
      <c r="A110" s="269"/>
      <c r="B110" s="269"/>
      <c r="C110" s="269"/>
      <c r="D110" s="268"/>
      <c r="E110" s="269"/>
      <c r="F110" s="269"/>
      <c r="G110" s="274"/>
      <c r="H110" s="286"/>
      <c r="I110" s="286"/>
      <c r="J110" s="274"/>
      <c r="K110" s="274"/>
      <c r="L110" s="11" t="s">
        <v>244</v>
      </c>
      <c r="M110" s="11" t="s">
        <v>353</v>
      </c>
      <c r="N110" s="11" t="s">
        <v>612</v>
      </c>
      <c r="O110" s="150">
        <f t="shared" si="2"/>
        <v>102</v>
      </c>
      <c r="P110" s="63" t="s">
        <v>429</v>
      </c>
      <c r="Q110" s="150" t="s">
        <v>418</v>
      </c>
      <c r="R110" s="11" t="s">
        <v>419</v>
      </c>
      <c r="S110" s="13">
        <v>1</v>
      </c>
      <c r="T110" s="11" t="s">
        <v>430</v>
      </c>
      <c r="U110" s="11" t="s">
        <v>421</v>
      </c>
      <c r="V110" s="12" t="s">
        <v>206</v>
      </c>
      <c r="W110" s="13" t="s">
        <v>459</v>
      </c>
      <c r="X110" s="216">
        <v>1</v>
      </c>
      <c r="Y110" s="13"/>
      <c r="Z110" s="13"/>
      <c r="AA110" s="26"/>
      <c r="AB110" s="15" t="s">
        <v>731</v>
      </c>
      <c r="AC110" s="216">
        <v>1</v>
      </c>
      <c r="AD110" s="216">
        <v>1</v>
      </c>
      <c r="AE110" s="238" t="s">
        <v>899</v>
      </c>
      <c r="AF110" s="238" t="s">
        <v>900</v>
      </c>
      <c r="AG110" s="249">
        <f>AD110/AC110</f>
        <v>1</v>
      </c>
    </row>
    <row r="111" spans="1:33" s="17" customFormat="1" ht="150" customHeight="1" x14ac:dyDescent="0.25">
      <c r="A111" s="269"/>
      <c r="B111" s="269"/>
      <c r="C111" s="269"/>
      <c r="D111" s="268"/>
      <c r="E111" s="269"/>
      <c r="F111" s="269"/>
      <c r="G111" s="274"/>
      <c r="H111" s="286"/>
      <c r="I111" s="286"/>
      <c r="J111" s="274"/>
      <c r="K111" s="274"/>
      <c r="L111" s="11" t="s">
        <v>244</v>
      </c>
      <c r="M111" s="11" t="s">
        <v>353</v>
      </c>
      <c r="N111" s="11" t="s">
        <v>612</v>
      </c>
      <c r="O111" s="150">
        <f t="shared" si="2"/>
        <v>103</v>
      </c>
      <c r="P111" s="63" t="s">
        <v>431</v>
      </c>
      <c r="Q111" s="150" t="s">
        <v>418</v>
      </c>
      <c r="R111" s="11" t="s">
        <v>419</v>
      </c>
      <c r="S111" s="39">
        <v>1</v>
      </c>
      <c r="T111" s="11" t="s">
        <v>432</v>
      </c>
      <c r="U111" s="41" t="s">
        <v>728</v>
      </c>
      <c r="V111" s="11" t="s">
        <v>404</v>
      </c>
      <c r="W111" s="13" t="s">
        <v>459</v>
      </c>
      <c r="X111" s="226">
        <v>0.1</v>
      </c>
      <c r="Y111" s="39">
        <v>0.3</v>
      </c>
      <c r="Z111" s="39">
        <v>0.3</v>
      </c>
      <c r="AA111" s="33">
        <v>0.3</v>
      </c>
      <c r="AB111" s="15" t="s">
        <v>433</v>
      </c>
      <c r="AC111" s="226">
        <v>0.1</v>
      </c>
      <c r="AD111" s="226">
        <v>0.1</v>
      </c>
      <c r="AE111" s="238" t="s">
        <v>901</v>
      </c>
      <c r="AF111" s="238" t="s">
        <v>902</v>
      </c>
      <c r="AG111" s="249">
        <f>AD111/AC111</f>
        <v>1</v>
      </c>
    </row>
    <row r="112" spans="1:33" s="17" customFormat="1" ht="45" customHeight="1" x14ac:dyDescent="0.25">
      <c r="A112" s="269"/>
      <c r="B112" s="269"/>
      <c r="C112" s="269"/>
      <c r="D112" s="268"/>
      <c r="E112" s="269"/>
      <c r="F112" s="269"/>
      <c r="G112" s="274"/>
      <c r="H112" s="286"/>
      <c r="I112" s="286"/>
      <c r="J112" s="274"/>
      <c r="K112" s="274"/>
      <c r="L112" s="11" t="s">
        <v>244</v>
      </c>
      <c r="M112" s="11" t="s">
        <v>353</v>
      </c>
      <c r="N112" s="11" t="s">
        <v>440</v>
      </c>
      <c r="O112" s="150">
        <f t="shared" si="2"/>
        <v>104</v>
      </c>
      <c r="P112" s="151" t="s">
        <v>434</v>
      </c>
      <c r="Q112" s="150" t="s">
        <v>418</v>
      </c>
      <c r="R112" s="13" t="s">
        <v>244</v>
      </c>
      <c r="S112" s="13">
        <v>1</v>
      </c>
      <c r="T112" s="11" t="s">
        <v>729</v>
      </c>
      <c r="U112" s="11" t="s">
        <v>435</v>
      </c>
      <c r="V112" s="12" t="s">
        <v>206</v>
      </c>
      <c r="W112" s="13" t="s">
        <v>459</v>
      </c>
      <c r="X112" s="13"/>
      <c r="Y112" s="13"/>
      <c r="Z112" s="13"/>
      <c r="AA112" s="26">
        <v>1</v>
      </c>
      <c r="AB112" s="15" t="s">
        <v>730</v>
      </c>
      <c r="AC112" s="13"/>
      <c r="AD112" s="87"/>
      <c r="AE112" s="258"/>
      <c r="AF112" s="258"/>
      <c r="AG112" s="255"/>
    </row>
    <row r="113" spans="1:33" s="17" customFormat="1" ht="45" customHeight="1" x14ac:dyDescent="0.25">
      <c r="A113" s="269"/>
      <c r="B113" s="269"/>
      <c r="C113" s="269"/>
      <c r="D113" s="268"/>
      <c r="E113" s="269"/>
      <c r="F113" s="269"/>
      <c r="G113" s="274"/>
      <c r="H113" s="286"/>
      <c r="I113" s="286"/>
      <c r="J113" s="274"/>
      <c r="K113" s="274"/>
      <c r="L113" s="11" t="s">
        <v>244</v>
      </c>
      <c r="M113" s="11" t="s">
        <v>353</v>
      </c>
      <c r="N113" s="11" t="s">
        <v>440</v>
      </c>
      <c r="O113" s="150">
        <f t="shared" si="2"/>
        <v>105</v>
      </c>
      <c r="P113" s="63" t="s">
        <v>436</v>
      </c>
      <c r="Q113" s="150" t="s">
        <v>418</v>
      </c>
      <c r="R113" s="13" t="s">
        <v>244</v>
      </c>
      <c r="S113" s="13">
        <v>1</v>
      </c>
      <c r="T113" s="11" t="s">
        <v>437</v>
      </c>
      <c r="U113" s="11" t="s">
        <v>421</v>
      </c>
      <c r="V113" s="12" t="s">
        <v>206</v>
      </c>
      <c r="W113" s="13" t="s">
        <v>459</v>
      </c>
      <c r="X113" s="216">
        <v>1</v>
      </c>
      <c r="Y113" s="13"/>
      <c r="Z113" s="13"/>
      <c r="AA113" s="26"/>
      <c r="AB113" s="15" t="s">
        <v>731</v>
      </c>
      <c r="AC113" s="216">
        <v>1</v>
      </c>
      <c r="AD113" s="219">
        <v>1</v>
      </c>
      <c r="AE113" s="238" t="s">
        <v>903</v>
      </c>
      <c r="AF113" s="238" t="s">
        <v>904</v>
      </c>
      <c r="AG113" s="249">
        <f>AD113/AC113</f>
        <v>1</v>
      </c>
    </row>
    <row r="114" spans="1:33" s="17" customFormat="1" ht="60" customHeight="1" x14ac:dyDescent="0.25">
      <c r="A114" s="269"/>
      <c r="B114" s="269"/>
      <c r="C114" s="269"/>
      <c r="D114" s="268"/>
      <c r="E114" s="269"/>
      <c r="F114" s="269"/>
      <c r="G114" s="274"/>
      <c r="H114" s="286"/>
      <c r="I114" s="286"/>
      <c r="J114" s="274"/>
      <c r="K114" s="274"/>
      <c r="L114" s="11" t="s">
        <v>244</v>
      </c>
      <c r="M114" s="11" t="s">
        <v>353</v>
      </c>
      <c r="N114" s="11" t="s">
        <v>440</v>
      </c>
      <c r="O114" s="150">
        <f t="shared" si="2"/>
        <v>106</v>
      </c>
      <c r="P114" s="63" t="s">
        <v>438</v>
      </c>
      <c r="Q114" s="150" t="s">
        <v>418</v>
      </c>
      <c r="R114" s="11" t="s">
        <v>419</v>
      </c>
      <c r="S114" s="14">
        <v>1</v>
      </c>
      <c r="T114" s="11" t="s">
        <v>439</v>
      </c>
      <c r="U114" s="41" t="s">
        <v>728</v>
      </c>
      <c r="V114" s="12" t="s">
        <v>206</v>
      </c>
      <c r="W114" s="13" t="s">
        <v>459</v>
      </c>
      <c r="X114" s="217">
        <v>0.1</v>
      </c>
      <c r="Y114" s="14">
        <v>0.25</v>
      </c>
      <c r="Z114" s="14">
        <v>0.25</v>
      </c>
      <c r="AA114" s="30">
        <v>0.4</v>
      </c>
      <c r="AB114" s="15" t="s">
        <v>732</v>
      </c>
      <c r="AC114" s="217">
        <v>0.1</v>
      </c>
      <c r="AD114" s="217">
        <v>0.1</v>
      </c>
      <c r="AE114" s="238" t="s">
        <v>905</v>
      </c>
      <c r="AF114" s="238" t="s">
        <v>906</v>
      </c>
      <c r="AG114" s="249">
        <f>AD114/AC114</f>
        <v>1</v>
      </c>
    </row>
    <row r="115" spans="1:33" s="147" customFormat="1" ht="105" x14ac:dyDescent="0.25">
      <c r="A115" s="269"/>
      <c r="B115" s="269"/>
      <c r="C115" s="269"/>
      <c r="D115" s="268"/>
      <c r="E115" s="269"/>
      <c r="F115" s="269"/>
      <c r="G115" s="274"/>
      <c r="H115" s="286"/>
      <c r="I115" s="286"/>
      <c r="J115" s="274"/>
      <c r="K115" s="274"/>
      <c r="L115" s="150" t="s">
        <v>244</v>
      </c>
      <c r="M115" s="150" t="s">
        <v>353</v>
      </c>
      <c r="N115" s="150" t="s">
        <v>261</v>
      </c>
      <c r="O115" s="150">
        <f t="shared" si="2"/>
        <v>107</v>
      </c>
      <c r="P115" s="151" t="s">
        <v>753</v>
      </c>
      <c r="Q115" s="150" t="s">
        <v>751</v>
      </c>
      <c r="R115" s="150" t="s">
        <v>244</v>
      </c>
      <c r="S115" s="13">
        <v>1</v>
      </c>
      <c r="T115" s="150" t="s">
        <v>752</v>
      </c>
      <c r="U115" s="41" t="s">
        <v>755</v>
      </c>
      <c r="V115" s="12" t="s">
        <v>206</v>
      </c>
      <c r="W115" s="13" t="s">
        <v>459</v>
      </c>
      <c r="X115" s="216">
        <v>1</v>
      </c>
      <c r="Y115" s="14"/>
      <c r="Z115" s="14"/>
      <c r="AA115" s="14"/>
      <c r="AB115" s="15" t="s">
        <v>754</v>
      </c>
      <c r="AC115" s="216">
        <v>1</v>
      </c>
      <c r="AD115" s="219">
        <v>0.5</v>
      </c>
      <c r="AE115" s="238" t="s">
        <v>907</v>
      </c>
      <c r="AF115" s="238" t="s">
        <v>908</v>
      </c>
      <c r="AG115" s="249">
        <f>AD115/AC115</f>
        <v>0.5</v>
      </c>
    </row>
    <row r="116" spans="1:33" s="17" customFormat="1" ht="195" customHeight="1" x14ac:dyDescent="0.25">
      <c r="A116" s="269"/>
      <c r="B116" s="269"/>
      <c r="C116" s="269"/>
      <c r="D116" s="268"/>
      <c r="E116" s="269"/>
      <c r="F116" s="269"/>
      <c r="G116" s="274"/>
      <c r="H116" s="286"/>
      <c r="I116" s="286"/>
      <c r="J116" s="274"/>
      <c r="K116" s="274"/>
      <c r="L116" s="11" t="s">
        <v>244</v>
      </c>
      <c r="M116" s="11" t="s">
        <v>322</v>
      </c>
      <c r="N116" s="11" t="s">
        <v>613</v>
      </c>
      <c r="O116" s="150">
        <f t="shared" si="2"/>
        <v>108</v>
      </c>
      <c r="P116" s="151" t="s">
        <v>323</v>
      </c>
      <c r="Q116" s="142" t="s">
        <v>324</v>
      </c>
      <c r="R116" s="11" t="s">
        <v>686</v>
      </c>
      <c r="S116" s="39">
        <v>1</v>
      </c>
      <c r="T116" s="85" t="s">
        <v>325</v>
      </c>
      <c r="U116" s="11" t="s">
        <v>326</v>
      </c>
      <c r="V116" s="150" t="s">
        <v>213</v>
      </c>
      <c r="W116" s="13" t="s">
        <v>459</v>
      </c>
      <c r="X116" s="217">
        <v>0.13</v>
      </c>
      <c r="Y116" s="14">
        <v>0.3</v>
      </c>
      <c r="Z116" s="14">
        <v>0.23</v>
      </c>
      <c r="AA116" s="14">
        <v>0.33</v>
      </c>
      <c r="AB116" s="15" t="s">
        <v>327</v>
      </c>
      <c r="AC116" s="217">
        <v>0.13</v>
      </c>
      <c r="AD116" s="242">
        <v>0.13</v>
      </c>
      <c r="AE116" s="238" t="s">
        <v>909</v>
      </c>
      <c r="AF116" s="238" t="s">
        <v>910</v>
      </c>
      <c r="AG116" s="249">
        <f>AD116/AC116</f>
        <v>1</v>
      </c>
    </row>
    <row r="117" spans="1:33" s="17" customFormat="1" ht="120" customHeight="1" x14ac:dyDescent="0.25">
      <c r="A117" s="269"/>
      <c r="B117" s="269"/>
      <c r="C117" s="269"/>
      <c r="D117" s="268"/>
      <c r="E117" s="269"/>
      <c r="F117" s="269"/>
      <c r="G117" s="274"/>
      <c r="H117" s="286"/>
      <c r="I117" s="286"/>
      <c r="J117" s="274"/>
      <c r="K117" s="274"/>
      <c r="L117" s="11" t="s">
        <v>244</v>
      </c>
      <c r="M117" s="11" t="s">
        <v>322</v>
      </c>
      <c r="N117" s="11" t="s">
        <v>613</v>
      </c>
      <c r="O117" s="150">
        <f t="shared" si="2"/>
        <v>109</v>
      </c>
      <c r="P117" s="151" t="s">
        <v>744</v>
      </c>
      <c r="Q117" s="142" t="s">
        <v>743</v>
      </c>
      <c r="R117" s="11" t="s">
        <v>686</v>
      </c>
      <c r="S117" s="66">
        <v>1</v>
      </c>
      <c r="T117" s="11" t="s">
        <v>745</v>
      </c>
      <c r="U117" s="11" t="s">
        <v>746</v>
      </c>
      <c r="V117" s="12" t="s">
        <v>206</v>
      </c>
      <c r="W117" s="13" t="s">
        <v>459</v>
      </c>
      <c r="X117" s="14"/>
      <c r="Y117" s="13"/>
      <c r="Z117" s="13">
        <v>1</v>
      </c>
      <c r="AA117" s="66"/>
      <c r="AB117" s="15" t="s">
        <v>747</v>
      </c>
      <c r="AC117" s="14"/>
      <c r="AD117" s="87"/>
      <c r="AE117" s="258"/>
      <c r="AF117" s="258"/>
      <c r="AG117" s="255"/>
    </row>
    <row r="118" spans="1:33" s="17" customFormat="1" ht="45" customHeight="1" x14ac:dyDescent="0.25">
      <c r="A118" s="269"/>
      <c r="B118" s="269"/>
      <c r="C118" s="269"/>
      <c r="D118" s="210" t="s">
        <v>105</v>
      </c>
      <c r="E118" s="116" t="s">
        <v>104</v>
      </c>
      <c r="F118" s="117" t="s">
        <v>172</v>
      </c>
      <c r="G118" s="118">
        <v>2</v>
      </c>
      <c r="H118" s="119">
        <v>1</v>
      </c>
      <c r="I118" s="119"/>
      <c r="J118" s="119">
        <v>1</v>
      </c>
      <c r="K118" s="118"/>
      <c r="L118" s="37"/>
      <c r="M118" s="37"/>
      <c r="N118" s="37"/>
      <c r="O118" s="150"/>
      <c r="P118" s="63" t="s">
        <v>527</v>
      </c>
      <c r="Q118" s="19"/>
      <c r="R118" s="19"/>
      <c r="S118" s="19"/>
      <c r="T118" s="19"/>
      <c r="U118" s="19"/>
      <c r="V118" s="19"/>
      <c r="W118" s="19"/>
      <c r="X118" s="18"/>
      <c r="Y118" s="18"/>
      <c r="Z118" s="18"/>
      <c r="AA118" s="18"/>
      <c r="AB118" s="15"/>
      <c r="AC118" s="18"/>
      <c r="AD118" s="87"/>
      <c r="AE118" s="258"/>
      <c r="AF118" s="258"/>
      <c r="AG118" s="255"/>
    </row>
    <row r="119" spans="1:33" s="17" customFormat="1" ht="90" customHeight="1" x14ac:dyDescent="0.25">
      <c r="A119" s="269"/>
      <c r="B119" s="269"/>
      <c r="C119" s="269"/>
      <c r="D119" s="209" t="s">
        <v>106</v>
      </c>
      <c r="E119" s="101" t="s">
        <v>104</v>
      </c>
      <c r="F119" s="75" t="s">
        <v>173</v>
      </c>
      <c r="G119" s="102">
        <v>4</v>
      </c>
      <c r="H119" s="98">
        <v>1</v>
      </c>
      <c r="I119" s="98">
        <v>1</v>
      </c>
      <c r="J119" s="102">
        <v>1</v>
      </c>
      <c r="K119" s="102">
        <v>1</v>
      </c>
      <c r="L119" s="11" t="s">
        <v>244</v>
      </c>
      <c r="M119" s="11" t="s">
        <v>353</v>
      </c>
      <c r="N119" s="11" t="s">
        <v>440</v>
      </c>
      <c r="O119" s="150">
        <f>O117+1</f>
        <v>110</v>
      </c>
      <c r="P119" s="151" t="s">
        <v>733</v>
      </c>
      <c r="Q119" s="12" t="s">
        <v>418</v>
      </c>
      <c r="R119" s="12" t="s">
        <v>244</v>
      </c>
      <c r="S119" s="14">
        <v>1</v>
      </c>
      <c r="T119" s="11" t="s">
        <v>734</v>
      </c>
      <c r="U119" s="11" t="s">
        <v>735</v>
      </c>
      <c r="V119" s="13" t="s">
        <v>404</v>
      </c>
      <c r="W119" s="13" t="s">
        <v>459</v>
      </c>
      <c r="X119" s="14"/>
      <c r="Y119" s="14"/>
      <c r="Z119" s="13">
        <v>1</v>
      </c>
      <c r="AA119" s="14"/>
      <c r="AB119" s="15" t="s">
        <v>736</v>
      </c>
      <c r="AC119" s="14"/>
      <c r="AD119" s="87"/>
      <c r="AE119" s="258"/>
      <c r="AF119" s="258"/>
      <c r="AG119" s="255"/>
    </row>
    <row r="120" spans="1:33" s="17" customFormat="1" ht="90" customHeight="1" x14ac:dyDescent="0.25">
      <c r="A120" s="269"/>
      <c r="B120" s="269"/>
      <c r="C120" s="269"/>
      <c r="D120" s="289" t="s">
        <v>107</v>
      </c>
      <c r="E120" s="277" t="s">
        <v>104</v>
      </c>
      <c r="F120" s="270" t="s">
        <v>174</v>
      </c>
      <c r="G120" s="273">
        <v>100</v>
      </c>
      <c r="H120" s="278">
        <v>100</v>
      </c>
      <c r="I120" s="278">
        <v>100</v>
      </c>
      <c r="J120" s="273">
        <v>100</v>
      </c>
      <c r="K120" s="273">
        <v>100</v>
      </c>
      <c r="L120" s="11" t="s">
        <v>244</v>
      </c>
      <c r="M120" s="11" t="s">
        <v>353</v>
      </c>
      <c r="N120" s="11" t="s">
        <v>441</v>
      </c>
      <c r="O120" s="150">
        <f t="shared" si="2"/>
        <v>111</v>
      </c>
      <c r="P120" s="63" t="s">
        <v>737</v>
      </c>
      <c r="Q120" s="12" t="s">
        <v>442</v>
      </c>
      <c r="R120" s="11" t="s">
        <v>419</v>
      </c>
      <c r="S120" s="13">
        <v>2</v>
      </c>
      <c r="T120" s="11" t="s">
        <v>443</v>
      </c>
      <c r="U120" s="11" t="s">
        <v>444</v>
      </c>
      <c r="V120" s="12" t="s">
        <v>404</v>
      </c>
      <c r="W120" s="13" t="s">
        <v>459</v>
      </c>
      <c r="X120" s="13"/>
      <c r="Y120" s="13">
        <v>1</v>
      </c>
      <c r="Z120" s="13"/>
      <c r="AA120" s="13">
        <v>1</v>
      </c>
      <c r="AB120" s="15" t="s">
        <v>443</v>
      </c>
      <c r="AC120" s="13"/>
      <c r="AD120" s="87"/>
      <c r="AE120" s="258"/>
      <c r="AF120" s="258"/>
      <c r="AG120" s="255"/>
    </row>
    <row r="121" spans="1:33" s="17" customFormat="1" ht="90" customHeight="1" x14ac:dyDescent="0.25">
      <c r="A121" s="269"/>
      <c r="B121" s="269"/>
      <c r="C121" s="269"/>
      <c r="D121" s="268"/>
      <c r="E121" s="269"/>
      <c r="F121" s="269"/>
      <c r="G121" s="274"/>
      <c r="H121" s="286"/>
      <c r="I121" s="286"/>
      <c r="J121" s="274"/>
      <c r="K121" s="274"/>
      <c r="L121" s="11" t="s">
        <v>244</v>
      </c>
      <c r="M121" s="11" t="s">
        <v>322</v>
      </c>
      <c r="N121" s="11" t="s">
        <v>441</v>
      </c>
      <c r="O121" s="150">
        <f t="shared" si="2"/>
        <v>112</v>
      </c>
      <c r="P121" s="63" t="s">
        <v>445</v>
      </c>
      <c r="Q121" s="12" t="s">
        <v>442</v>
      </c>
      <c r="R121" s="11" t="s">
        <v>419</v>
      </c>
      <c r="S121" s="13">
        <v>1</v>
      </c>
      <c r="T121" s="11" t="s">
        <v>446</v>
      </c>
      <c r="U121" s="11" t="s">
        <v>447</v>
      </c>
      <c r="V121" s="12" t="s">
        <v>206</v>
      </c>
      <c r="W121" s="13" t="s">
        <v>459</v>
      </c>
      <c r="X121" s="216">
        <v>1</v>
      </c>
      <c r="Y121" s="13"/>
      <c r="Z121" s="13"/>
      <c r="AA121" s="13"/>
      <c r="AB121" s="15" t="s">
        <v>448</v>
      </c>
      <c r="AC121" s="216">
        <v>1</v>
      </c>
      <c r="AD121" s="219">
        <v>1</v>
      </c>
      <c r="AE121" s="238" t="s">
        <v>911</v>
      </c>
      <c r="AF121" s="238" t="s">
        <v>912</v>
      </c>
      <c r="AG121" s="249">
        <f>AD121/AC121</f>
        <v>1</v>
      </c>
    </row>
    <row r="122" spans="1:33" s="17" customFormat="1" ht="409.5" customHeight="1" x14ac:dyDescent="0.25">
      <c r="A122" s="269"/>
      <c r="B122" s="269"/>
      <c r="C122" s="269"/>
      <c r="D122" s="268"/>
      <c r="E122" s="269"/>
      <c r="F122" s="269"/>
      <c r="G122" s="274"/>
      <c r="H122" s="286"/>
      <c r="I122" s="286"/>
      <c r="J122" s="274"/>
      <c r="K122" s="274"/>
      <c r="L122" s="11" t="s">
        <v>244</v>
      </c>
      <c r="M122" s="11" t="s">
        <v>322</v>
      </c>
      <c r="N122" s="11" t="s">
        <v>441</v>
      </c>
      <c r="O122" s="150">
        <f t="shared" si="2"/>
        <v>113</v>
      </c>
      <c r="P122" s="63" t="s">
        <v>449</v>
      </c>
      <c r="Q122" s="12" t="s">
        <v>442</v>
      </c>
      <c r="R122" s="11" t="s">
        <v>419</v>
      </c>
      <c r="S122" s="14">
        <v>1</v>
      </c>
      <c r="T122" s="11" t="s">
        <v>450</v>
      </c>
      <c r="U122" s="11" t="s">
        <v>738</v>
      </c>
      <c r="V122" s="13" t="s">
        <v>404</v>
      </c>
      <c r="W122" s="13" t="s">
        <v>459</v>
      </c>
      <c r="X122" s="217">
        <v>0.2</v>
      </c>
      <c r="Y122" s="14">
        <v>0.3</v>
      </c>
      <c r="Z122" s="14">
        <v>0.3</v>
      </c>
      <c r="AA122" s="14">
        <v>0.2</v>
      </c>
      <c r="AB122" s="15" t="s">
        <v>739</v>
      </c>
      <c r="AC122" s="217">
        <v>0.2</v>
      </c>
      <c r="AD122" s="242">
        <v>0.24</v>
      </c>
      <c r="AE122" s="238" t="s">
        <v>913</v>
      </c>
      <c r="AF122" s="238" t="s">
        <v>914</v>
      </c>
      <c r="AG122" s="249">
        <v>1</v>
      </c>
    </row>
    <row r="123" spans="1:33" s="17" customFormat="1" ht="60" customHeight="1" x14ac:dyDescent="0.25">
      <c r="A123" s="269"/>
      <c r="B123" s="269"/>
      <c r="C123" s="269"/>
      <c r="D123" s="210" t="s">
        <v>108</v>
      </c>
      <c r="E123" s="116" t="s">
        <v>104</v>
      </c>
      <c r="F123" s="120" t="s">
        <v>175</v>
      </c>
      <c r="G123" s="118">
        <v>4</v>
      </c>
      <c r="H123" s="119">
        <v>1</v>
      </c>
      <c r="I123" s="119">
        <v>1</v>
      </c>
      <c r="J123" s="118">
        <v>1</v>
      </c>
      <c r="K123" s="118">
        <v>1</v>
      </c>
      <c r="L123" s="11" t="s">
        <v>244</v>
      </c>
      <c r="M123" s="11" t="s">
        <v>353</v>
      </c>
      <c r="N123" s="11" t="s">
        <v>354</v>
      </c>
      <c r="O123" s="150">
        <f t="shared" si="2"/>
        <v>114</v>
      </c>
      <c r="P123" s="151" t="s">
        <v>740</v>
      </c>
      <c r="Q123" s="12" t="s">
        <v>355</v>
      </c>
      <c r="R123" s="12" t="s">
        <v>244</v>
      </c>
      <c r="S123" s="86">
        <v>15</v>
      </c>
      <c r="T123" s="12" t="s">
        <v>741</v>
      </c>
      <c r="U123" s="12" t="s">
        <v>451</v>
      </c>
      <c r="V123" s="12" t="s">
        <v>206</v>
      </c>
      <c r="W123" s="13" t="s">
        <v>459</v>
      </c>
      <c r="X123" s="216">
        <v>2</v>
      </c>
      <c r="Y123" s="13">
        <v>5</v>
      </c>
      <c r="Z123" s="13">
        <v>5</v>
      </c>
      <c r="AA123" s="13">
        <v>3</v>
      </c>
      <c r="AB123" s="15" t="s">
        <v>452</v>
      </c>
      <c r="AC123" s="216">
        <v>2</v>
      </c>
      <c r="AD123" s="216">
        <v>2</v>
      </c>
      <c r="AE123" s="238" t="s">
        <v>915</v>
      </c>
      <c r="AF123" s="238" t="s">
        <v>916</v>
      </c>
      <c r="AG123" s="249">
        <f>AD123/AC123</f>
        <v>1</v>
      </c>
    </row>
    <row r="124" spans="1:33" s="17" customFormat="1" ht="60" customHeight="1" x14ac:dyDescent="0.25">
      <c r="A124" s="269"/>
      <c r="B124" s="269"/>
      <c r="C124" s="269" t="s">
        <v>109</v>
      </c>
      <c r="D124" s="289" t="s">
        <v>110</v>
      </c>
      <c r="E124" s="277" t="s">
        <v>104</v>
      </c>
      <c r="F124" s="287" t="s">
        <v>176</v>
      </c>
      <c r="G124" s="273">
        <v>3</v>
      </c>
      <c r="H124" s="283">
        <v>0.25</v>
      </c>
      <c r="I124" s="266">
        <v>0.75</v>
      </c>
      <c r="J124" s="266">
        <v>1</v>
      </c>
      <c r="K124" s="266">
        <v>1</v>
      </c>
      <c r="L124" s="11" t="s">
        <v>208</v>
      </c>
      <c r="M124" s="11" t="s">
        <v>212</v>
      </c>
      <c r="N124" s="11" t="s">
        <v>328</v>
      </c>
      <c r="O124" s="150">
        <f t="shared" si="2"/>
        <v>115</v>
      </c>
      <c r="P124" s="151" t="s">
        <v>833</v>
      </c>
      <c r="Q124" s="150" t="s">
        <v>329</v>
      </c>
      <c r="R124" s="11" t="s">
        <v>330</v>
      </c>
      <c r="S124" s="90">
        <v>1</v>
      </c>
      <c r="T124" s="12" t="s">
        <v>834</v>
      </c>
      <c r="U124" s="71" t="s">
        <v>835</v>
      </c>
      <c r="V124" s="12" t="s">
        <v>206</v>
      </c>
      <c r="W124" s="13" t="s">
        <v>459</v>
      </c>
      <c r="X124" s="13"/>
      <c r="Y124" s="13"/>
      <c r="Z124" s="13"/>
      <c r="AA124" s="13">
        <v>1</v>
      </c>
      <c r="AB124" s="15" t="s">
        <v>836</v>
      </c>
      <c r="AC124" s="13"/>
      <c r="AD124" s="87"/>
      <c r="AE124" s="258"/>
      <c r="AF124" s="258"/>
      <c r="AG124" s="255"/>
    </row>
    <row r="125" spans="1:33" s="17" customFormat="1" ht="75" customHeight="1" x14ac:dyDescent="0.25">
      <c r="A125" s="269"/>
      <c r="B125" s="269"/>
      <c r="C125" s="269"/>
      <c r="D125" s="290"/>
      <c r="E125" s="282"/>
      <c r="F125" s="288"/>
      <c r="G125" s="275"/>
      <c r="H125" s="284"/>
      <c r="I125" s="267"/>
      <c r="J125" s="267"/>
      <c r="K125" s="267"/>
      <c r="L125" s="11" t="s">
        <v>208</v>
      </c>
      <c r="M125" s="11" t="s">
        <v>212</v>
      </c>
      <c r="N125" s="11" t="s">
        <v>328</v>
      </c>
      <c r="O125" s="150">
        <f t="shared" si="2"/>
        <v>116</v>
      </c>
      <c r="P125" s="63" t="s">
        <v>331</v>
      </c>
      <c r="Q125" s="150" t="s">
        <v>329</v>
      </c>
      <c r="R125" s="11" t="s">
        <v>330</v>
      </c>
      <c r="S125" s="14">
        <v>1</v>
      </c>
      <c r="T125" s="150" t="s">
        <v>332</v>
      </c>
      <c r="U125" s="71" t="s">
        <v>333</v>
      </c>
      <c r="V125" s="87" t="s">
        <v>213</v>
      </c>
      <c r="W125" s="13" t="s">
        <v>459</v>
      </c>
      <c r="X125" s="227">
        <v>0.16669999999999999</v>
      </c>
      <c r="Y125" s="88">
        <v>0.33329999999999999</v>
      </c>
      <c r="Z125" s="187">
        <v>0.16669999999999999</v>
      </c>
      <c r="AA125" s="88">
        <v>0.33329999999999999</v>
      </c>
      <c r="AB125" s="15" t="s">
        <v>798</v>
      </c>
      <c r="AC125" s="227">
        <v>0.16669999999999999</v>
      </c>
      <c r="AD125" s="227">
        <v>0.16669999999999999</v>
      </c>
      <c r="AE125" s="238" t="s">
        <v>917</v>
      </c>
      <c r="AF125" s="238" t="s">
        <v>918</v>
      </c>
      <c r="AG125" s="249">
        <f>AD125/AC125</f>
        <v>1</v>
      </c>
    </row>
    <row r="126" spans="1:33" s="17" customFormat="1" ht="75" x14ac:dyDescent="0.25">
      <c r="A126" s="269"/>
      <c r="B126" s="269"/>
      <c r="C126" s="269"/>
      <c r="D126" s="290"/>
      <c r="E126" s="282"/>
      <c r="F126" s="288"/>
      <c r="G126" s="275"/>
      <c r="H126" s="284"/>
      <c r="I126" s="267"/>
      <c r="J126" s="267"/>
      <c r="K126" s="267"/>
      <c r="L126" s="11" t="s">
        <v>211</v>
      </c>
      <c r="M126" s="11" t="s">
        <v>212</v>
      </c>
      <c r="N126" s="11" t="s">
        <v>328</v>
      </c>
      <c r="O126" s="150">
        <f t="shared" si="2"/>
        <v>117</v>
      </c>
      <c r="P126" s="63" t="s">
        <v>334</v>
      </c>
      <c r="Q126" s="150" t="s">
        <v>329</v>
      </c>
      <c r="R126" s="11" t="s">
        <v>330</v>
      </c>
      <c r="S126" s="14">
        <v>1</v>
      </c>
      <c r="T126" s="150" t="s">
        <v>335</v>
      </c>
      <c r="U126" s="71" t="s">
        <v>336</v>
      </c>
      <c r="V126" s="87" t="s">
        <v>213</v>
      </c>
      <c r="W126" s="13" t="s">
        <v>459</v>
      </c>
      <c r="X126" s="228">
        <v>0.21099999999999999</v>
      </c>
      <c r="Y126" s="187">
        <v>0.31580000000000003</v>
      </c>
      <c r="Z126" s="187">
        <v>0.21049999999999999</v>
      </c>
      <c r="AA126" s="188">
        <v>0.26319999999999999</v>
      </c>
      <c r="AB126" s="15" t="s">
        <v>799</v>
      </c>
      <c r="AC126" s="228">
        <v>0.21099999999999999</v>
      </c>
      <c r="AD126" s="242">
        <v>0.158</v>
      </c>
      <c r="AE126" s="238" t="s">
        <v>919</v>
      </c>
      <c r="AF126" s="238" t="s">
        <v>920</v>
      </c>
      <c r="AG126" s="249">
        <f>AD126/AC126</f>
        <v>0.74881516587677732</v>
      </c>
    </row>
    <row r="127" spans="1:33" s="17" customFormat="1" ht="90" customHeight="1" x14ac:dyDescent="0.25">
      <c r="A127" s="269"/>
      <c r="B127" s="269"/>
      <c r="C127" s="269"/>
      <c r="D127" s="290"/>
      <c r="E127" s="282"/>
      <c r="F127" s="288"/>
      <c r="G127" s="275"/>
      <c r="H127" s="284"/>
      <c r="I127" s="267"/>
      <c r="J127" s="267"/>
      <c r="K127" s="267"/>
      <c r="L127" s="11" t="s">
        <v>211</v>
      </c>
      <c r="M127" s="11" t="s">
        <v>212</v>
      </c>
      <c r="N127" s="11" t="s">
        <v>328</v>
      </c>
      <c r="O127" s="150">
        <f t="shared" si="2"/>
        <v>118</v>
      </c>
      <c r="P127" s="63" t="s">
        <v>337</v>
      </c>
      <c r="Q127" s="150" t="s">
        <v>329</v>
      </c>
      <c r="R127" s="11" t="s">
        <v>330</v>
      </c>
      <c r="S127" s="14">
        <v>1</v>
      </c>
      <c r="T127" s="150" t="s">
        <v>338</v>
      </c>
      <c r="U127" s="71" t="s">
        <v>339</v>
      </c>
      <c r="V127" s="87" t="s">
        <v>213</v>
      </c>
      <c r="W127" s="13" t="s">
        <v>459</v>
      </c>
      <c r="X127" s="228">
        <v>0.26900000000000002</v>
      </c>
      <c r="Y127" s="88">
        <v>0.23100000000000001</v>
      </c>
      <c r="Z127" s="88">
        <v>0.154</v>
      </c>
      <c r="AA127" s="89">
        <v>0.34599999999999997</v>
      </c>
      <c r="AB127" s="15" t="s">
        <v>800</v>
      </c>
      <c r="AC127" s="228">
        <v>0.26900000000000002</v>
      </c>
      <c r="AD127" s="243">
        <v>0.26900000000000002</v>
      </c>
      <c r="AE127" s="238" t="s">
        <v>921</v>
      </c>
      <c r="AF127" s="238" t="s">
        <v>922</v>
      </c>
      <c r="AG127" s="249">
        <f>AD127/AC127</f>
        <v>1</v>
      </c>
    </row>
    <row r="128" spans="1:33" s="17" customFormat="1" ht="60" customHeight="1" x14ac:dyDescent="0.25">
      <c r="A128" s="269"/>
      <c r="B128" s="269"/>
      <c r="C128" s="269"/>
      <c r="D128" s="290"/>
      <c r="E128" s="282"/>
      <c r="F128" s="288"/>
      <c r="G128" s="275"/>
      <c r="H128" s="284"/>
      <c r="I128" s="267"/>
      <c r="J128" s="267"/>
      <c r="K128" s="267"/>
      <c r="L128" s="11" t="s">
        <v>211</v>
      </c>
      <c r="M128" s="11" t="s">
        <v>212</v>
      </c>
      <c r="N128" s="11" t="s">
        <v>328</v>
      </c>
      <c r="O128" s="150">
        <f t="shared" si="2"/>
        <v>119</v>
      </c>
      <c r="P128" s="63" t="s">
        <v>340</v>
      </c>
      <c r="Q128" s="150" t="s">
        <v>329</v>
      </c>
      <c r="R128" s="11" t="s">
        <v>330</v>
      </c>
      <c r="S128" s="14">
        <v>1</v>
      </c>
      <c r="T128" s="150" t="s">
        <v>341</v>
      </c>
      <c r="U128" s="71" t="s">
        <v>342</v>
      </c>
      <c r="V128" s="87" t="s">
        <v>213</v>
      </c>
      <c r="W128" s="13" t="s">
        <v>459</v>
      </c>
      <c r="X128" s="14"/>
      <c r="Y128" s="88">
        <v>9.0999999999999998E-2</v>
      </c>
      <c r="Z128" s="14">
        <v>0</v>
      </c>
      <c r="AA128" s="89">
        <v>0.90900000000000003</v>
      </c>
      <c r="AB128" s="15" t="s">
        <v>748</v>
      </c>
      <c r="AC128" s="14"/>
      <c r="AD128" s="87"/>
      <c r="AE128" s="258"/>
      <c r="AF128" s="258"/>
      <c r="AG128" s="255"/>
    </row>
    <row r="129" spans="1:33" s="17" customFormat="1" ht="105" customHeight="1" x14ac:dyDescent="0.25">
      <c r="A129" s="269"/>
      <c r="B129" s="269"/>
      <c r="C129" s="269"/>
      <c r="D129" s="211" t="s">
        <v>111</v>
      </c>
      <c r="E129" s="103" t="s">
        <v>104</v>
      </c>
      <c r="F129" s="110" t="s">
        <v>187</v>
      </c>
      <c r="G129" s="102">
        <v>100</v>
      </c>
      <c r="H129" s="114">
        <v>0.25</v>
      </c>
      <c r="I129" s="114">
        <v>0.25</v>
      </c>
      <c r="J129" s="114">
        <v>0.25</v>
      </c>
      <c r="K129" s="114">
        <v>0.25</v>
      </c>
      <c r="L129" s="11" t="s">
        <v>208</v>
      </c>
      <c r="M129" s="11" t="s">
        <v>212</v>
      </c>
      <c r="N129" s="11" t="s">
        <v>328</v>
      </c>
      <c r="O129" s="150">
        <f t="shared" si="2"/>
        <v>120</v>
      </c>
      <c r="P129" s="63" t="s">
        <v>343</v>
      </c>
      <c r="Q129" s="150" t="s">
        <v>329</v>
      </c>
      <c r="R129" s="11" t="s">
        <v>330</v>
      </c>
      <c r="S129" s="14">
        <v>1</v>
      </c>
      <c r="T129" s="150" t="s">
        <v>344</v>
      </c>
      <c r="U129" s="71" t="s">
        <v>345</v>
      </c>
      <c r="V129" s="87" t="s">
        <v>213</v>
      </c>
      <c r="W129" s="13" t="s">
        <v>459</v>
      </c>
      <c r="X129" s="227">
        <v>0.23080000000000001</v>
      </c>
      <c r="Y129" s="88">
        <v>0.25600000000000001</v>
      </c>
      <c r="Z129" s="88">
        <v>0.20499999999999999</v>
      </c>
      <c r="AA129" s="187">
        <v>0.30769999999999997</v>
      </c>
      <c r="AB129" s="15" t="s">
        <v>801</v>
      </c>
      <c r="AC129" s="227">
        <v>0.23080000000000001</v>
      </c>
      <c r="AD129" s="246">
        <v>0.23080000000000001</v>
      </c>
      <c r="AE129" s="238" t="s">
        <v>923</v>
      </c>
      <c r="AF129" s="238" t="s">
        <v>924</v>
      </c>
      <c r="AG129" s="249">
        <f>AD129/AC129</f>
        <v>1</v>
      </c>
    </row>
    <row r="130" spans="1:33" s="17" customFormat="1" ht="75" x14ac:dyDescent="0.25">
      <c r="A130" s="269"/>
      <c r="B130" s="269"/>
      <c r="C130" s="269" t="s">
        <v>112</v>
      </c>
      <c r="D130" s="285" t="s">
        <v>113</v>
      </c>
      <c r="E130" s="269" t="s">
        <v>114</v>
      </c>
      <c r="F130" s="110" t="s">
        <v>177</v>
      </c>
      <c r="G130" s="105">
        <v>100</v>
      </c>
      <c r="H130" s="97">
        <v>5</v>
      </c>
      <c r="I130" s="97">
        <v>35</v>
      </c>
      <c r="J130" s="97">
        <v>35</v>
      </c>
      <c r="K130" s="97">
        <v>25</v>
      </c>
      <c r="L130" s="164" t="s">
        <v>232</v>
      </c>
      <c r="M130" s="164" t="s">
        <v>691</v>
      </c>
      <c r="N130" s="164" t="s">
        <v>781</v>
      </c>
      <c r="O130" s="150">
        <f t="shared" si="2"/>
        <v>121</v>
      </c>
      <c r="P130" s="15" t="s">
        <v>782</v>
      </c>
      <c r="Q130" s="202" t="s">
        <v>783</v>
      </c>
      <c r="R130" s="170" t="s">
        <v>691</v>
      </c>
      <c r="S130" s="169">
        <v>1</v>
      </c>
      <c r="T130" s="173" t="s">
        <v>784</v>
      </c>
      <c r="U130" s="173" t="s">
        <v>785</v>
      </c>
      <c r="V130" s="12" t="s">
        <v>206</v>
      </c>
      <c r="W130" s="13" t="s">
        <v>459</v>
      </c>
      <c r="X130" s="229">
        <v>0.4</v>
      </c>
      <c r="Y130" s="180">
        <v>0.5</v>
      </c>
      <c r="Z130" s="180">
        <v>0.1</v>
      </c>
      <c r="AA130" s="183"/>
      <c r="AB130" s="15" t="s">
        <v>786</v>
      </c>
      <c r="AC130" s="229">
        <v>0.4</v>
      </c>
      <c r="AD130" s="233">
        <v>0</v>
      </c>
      <c r="AE130" s="259" t="s">
        <v>872</v>
      </c>
      <c r="AF130" s="260" t="s">
        <v>873</v>
      </c>
      <c r="AG130" s="249">
        <f>AD130/AC130</f>
        <v>0</v>
      </c>
    </row>
    <row r="131" spans="1:33" s="147" customFormat="1" ht="75" x14ac:dyDescent="0.25">
      <c r="A131" s="269"/>
      <c r="B131" s="269"/>
      <c r="C131" s="269"/>
      <c r="D131" s="285"/>
      <c r="E131" s="269"/>
      <c r="F131" s="158"/>
      <c r="G131" s="157"/>
      <c r="H131" s="159"/>
      <c r="I131" s="159"/>
      <c r="J131" s="159"/>
      <c r="K131" s="159"/>
      <c r="L131" s="164" t="s">
        <v>232</v>
      </c>
      <c r="M131" s="164" t="s">
        <v>691</v>
      </c>
      <c r="N131" s="164" t="s">
        <v>781</v>
      </c>
      <c r="O131" s="150">
        <f t="shared" si="2"/>
        <v>122</v>
      </c>
      <c r="P131" s="15" t="s">
        <v>787</v>
      </c>
      <c r="Q131" s="150" t="s">
        <v>783</v>
      </c>
      <c r="R131" s="166" t="s">
        <v>691</v>
      </c>
      <c r="S131" s="166">
        <v>4</v>
      </c>
      <c r="T131" s="174" t="s">
        <v>788</v>
      </c>
      <c r="U131" s="174" t="s">
        <v>789</v>
      </c>
      <c r="V131" s="12" t="s">
        <v>206</v>
      </c>
      <c r="W131" s="13" t="s">
        <v>459</v>
      </c>
      <c r="X131" s="230">
        <v>0.1</v>
      </c>
      <c r="Y131" s="181">
        <v>0.2</v>
      </c>
      <c r="Z131" s="181">
        <v>0.4</v>
      </c>
      <c r="AA131" s="184">
        <v>0.3</v>
      </c>
      <c r="AB131" s="15" t="s">
        <v>788</v>
      </c>
      <c r="AC131" s="230">
        <v>0.1</v>
      </c>
      <c r="AD131" s="226">
        <v>0</v>
      </c>
      <c r="AE131" s="259" t="s">
        <v>872</v>
      </c>
      <c r="AF131" s="261" t="s">
        <v>873</v>
      </c>
      <c r="AG131" s="249">
        <f>AD131/AC131</f>
        <v>0</v>
      </c>
    </row>
    <row r="132" spans="1:33" s="147" customFormat="1" ht="120" x14ac:dyDescent="0.25">
      <c r="A132" s="269"/>
      <c r="B132" s="269"/>
      <c r="C132" s="269"/>
      <c r="D132" s="285"/>
      <c r="E132" s="269"/>
      <c r="F132" s="158"/>
      <c r="G132" s="157"/>
      <c r="H132" s="159"/>
      <c r="I132" s="159"/>
      <c r="J132" s="159"/>
      <c r="K132" s="159"/>
      <c r="L132" s="164" t="s">
        <v>232</v>
      </c>
      <c r="M132" s="164" t="s">
        <v>691</v>
      </c>
      <c r="N132" s="164" t="s">
        <v>781</v>
      </c>
      <c r="O132" s="150">
        <f t="shared" si="2"/>
        <v>123</v>
      </c>
      <c r="P132" s="15" t="s">
        <v>790</v>
      </c>
      <c r="Q132" s="150" t="s">
        <v>783</v>
      </c>
      <c r="R132" s="166" t="s">
        <v>691</v>
      </c>
      <c r="S132" s="167">
        <v>1</v>
      </c>
      <c r="T132" s="171" t="s">
        <v>791</v>
      </c>
      <c r="U132" s="171" t="s">
        <v>792</v>
      </c>
      <c r="V132" s="175" t="s">
        <v>213</v>
      </c>
      <c r="W132" s="13" t="s">
        <v>459</v>
      </c>
      <c r="X132" s="226">
        <v>0.4</v>
      </c>
      <c r="Y132" s="178">
        <v>0.6</v>
      </c>
      <c r="Z132" s="178"/>
      <c r="AA132" s="179">
        <v>0.45</v>
      </c>
      <c r="AB132" s="15" t="s">
        <v>793</v>
      </c>
      <c r="AC132" s="226">
        <v>0.4</v>
      </c>
      <c r="AD132" s="226">
        <v>0.38</v>
      </c>
      <c r="AE132" s="256" t="s">
        <v>874</v>
      </c>
      <c r="AF132" s="256" t="s">
        <v>875</v>
      </c>
      <c r="AG132" s="249">
        <f>AD132/AC132</f>
        <v>0.95</v>
      </c>
    </row>
    <row r="133" spans="1:33" s="17" customFormat="1" ht="90" customHeight="1" x14ac:dyDescent="0.25">
      <c r="A133" s="269"/>
      <c r="B133" s="269"/>
      <c r="C133" s="269"/>
      <c r="D133" s="199" t="s">
        <v>115</v>
      </c>
      <c r="E133" s="160" t="s">
        <v>114</v>
      </c>
      <c r="F133" s="162" t="s">
        <v>178</v>
      </c>
      <c r="G133" s="160">
        <v>100</v>
      </c>
      <c r="H133" s="161">
        <v>0</v>
      </c>
      <c r="I133" s="161">
        <v>30</v>
      </c>
      <c r="J133" s="161">
        <v>35</v>
      </c>
      <c r="K133" s="161">
        <v>35</v>
      </c>
      <c r="L133" s="165" t="s">
        <v>232</v>
      </c>
      <c r="M133" s="165" t="s">
        <v>691</v>
      </c>
      <c r="N133" s="165" t="s">
        <v>781</v>
      </c>
      <c r="O133" s="150">
        <f t="shared" si="2"/>
        <v>124</v>
      </c>
      <c r="P133" s="186" t="s">
        <v>794</v>
      </c>
      <c r="Q133" s="71" t="s">
        <v>783</v>
      </c>
      <c r="R133" s="168" t="s">
        <v>691</v>
      </c>
      <c r="S133" s="168">
        <v>1</v>
      </c>
      <c r="T133" s="172" t="s">
        <v>795</v>
      </c>
      <c r="U133" s="172" t="s">
        <v>796</v>
      </c>
      <c r="V133" s="12" t="s">
        <v>206</v>
      </c>
      <c r="W133" s="13" t="s">
        <v>459</v>
      </c>
      <c r="X133" s="182"/>
      <c r="Y133" s="182"/>
      <c r="Z133" s="177"/>
      <c r="AA133" s="185">
        <v>1</v>
      </c>
      <c r="AB133" s="15" t="s">
        <v>797</v>
      </c>
      <c r="AC133" s="182"/>
      <c r="AD133" s="177"/>
      <c r="AE133" s="257"/>
      <c r="AF133" s="257"/>
      <c r="AG133" s="255"/>
    </row>
    <row r="134" spans="1:33" s="17" customFormat="1" ht="60" customHeight="1" x14ac:dyDescent="0.25">
      <c r="A134" s="269"/>
      <c r="B134" s="269"/>
      <c r="C134" s="269" t="s">
        <v>116</v>
      </c>
      <c r="D134" s="268" t="s">
        <v>117</v>
      </c>
      <c r="E134" s="270" t="s">
        <v>104</v>
      </c>
      <c r="F134" s="287" t="s">
        <v>188</v>
      </c>
      <c r="G134" s="273">
        <v>100</v>
      </c>
      <c r="H134" s="278">
        <v>10</v>
      </c>
      <c r="I134" s="278">
        <v>30</v>
      </c>
      <c r="J134" s="278">
        <v>30</v>
      </c>
      <c r="K134" s="278">
        <v>30</v>
      </c>
      <c r="L134" s="11" t="s">
        <v>208</v>
      </c>
      <c r="M134" s="11" t="s">
        <v>605</v>
      </c>
      <c r="N134" s="11" t="s">
        <v>628</v>
      </c>
      <c r="O134" s="150">
        <f t="shared" si="2"/>
        <v>125</v>
      </c>
      <c r="P134" s="15" t="s">
        <v>761</v>
      </c>
      <c r="Q134" s="150" t="s">
        <v>104</v>
      </c>
      <c r="R134" s="11" t="s">
        <v>629</v>
      </c>
      <c r="S134" s="23">
        <v>3</v>
      </c>
      <c r="T134" s="11" t="s">
        <v>762</v>
      </c>
      <c r="U134" s="129" t="s">
        <v>630</v>
      </c>
      <c r="V134" s="12" t="s">
        <v>206</v>
      </c>
      <c r="W134" s="13" t="s">
        <v>459</v>
      </c>
      <c r="X134" s="23"/>
      <c r="Y134" s="23">
        <v>3</v>
      </c>
      <c r="Z134" s="14"/>
      <c r="AA134" s="30"/>
      <c r="AB134" s="15" t="s">
        <v>763</v>
      </c>
      <c r="AC134" s="23"/>
      <c r="AD134" s="87"/>
      <c r="AE134" s="258"/>
      <c r="AF134" s="258"/>
      <c r="AG134" s="255"/>
    </row>
    <row r="135" spans="1:33" s="17" customFormat="1" ht="60" customHeight="1" x14ac:dyDescent="0.25">
      <c r="A135" s="269"/>
      <c r="B135" s="269"/>
      <c r="C135" s="269"/>
      <c r="D135" s="268"/>
      <c r="E135" s="271"/>
      <c r="F135" s="288"/>
      <c r="G135" s="275"/>
      <c r="H135" s="279"/>
      <c r="I135" s="279"/>
      <c r="J135" s="279"/>
      <c r="K135" s="279"/>
      <c r="L135" s="11" t="s">
        <v>208</v>
      </c>
      <c r="M135" s="11" t="s">
        <v>606</v>
      </c>
      <c r="N135" s="11" t="s">
        <v>660</v>
      </c>
      <c r="O135" s="150">
        <f t="shared" si="2"/>
        <v>126</v>
      </c>
      <c r="P135" s="15" t="s">
        <v>631</v>
      </c>
      <c r="Q135" s="150" t="s">
        <v>104</v>
      </c>
      <c r="R135" s="11" t="s">
        <v>629</v>
      </c>
      <c r="S135" s="23">
        <v>2</v>
      </c>
      <c r="T135" s="39" t="s">
        <v>632</v>
      </c>
      <c r="U135" s="11" t="s">
        <v>633</v>
      </c>
      <c r="V135" s="12" t="s">
        <v>206</v>
      </c>
      <c r="W135" s="13" t="s">
        <v>459</v>
      </c>
      <c r="X135" s="23"/>
      <c r="Y135" s="23">
        <v>1</v>
      </c>
      <c r="Z135" s="23"/>
      <c r="AA135" s="139">
        <v>1</v>
      </c>
      <c r="AB135" s="15" t="s">
        <v>634</v>
      </c>
      <c r="AC135" s="23"/>
      <c r="AD135" s="87"/>
      <c r="AE135" s="258"/>
      <c r="AF135" s="258"/>
      <c r="AG135" s="255"/>
    </row>
    <row r="136" spans="1:33" s="17" customFormat="1" ht="75" customHeight="1" x14ac:dyDescent="0.25">
      <c r="A136" s="269"/>
      <c r="B136" s="269"/>
      <c r="C136" s="269"/>
      <c r="D136" s="268"/>
      <c r="E136" s="271"/>
      <c r="F136" s="288"/>
      <c r="G136" s="275"/>
      <c r="H136" s="279"/>
      <c r="I136" s="279"/>
      <c r="J136" s="279"/>
      <c r="K136" s="279"/>
      <c r="L136" s="11" t="s">
        <v>208</v>
      </c>
      <c r="M136" s="11" t="s">
        <v>605</v>
      </c>
      <c r="N136" s="11" t="s">
        <v>628</v>
      </c>
      <c r="O136" s="150">
        <f t="shared" si="2"/>
        <v>127</v>
      </c>
      <c r="P136" s="15" t="s">
        <v>635</v>
      </c>
      <c r="Q136" s="150" t="s">
        <v>104</v>
      </c>
      <c r="R136" s="11" t="s">
        <v>629</v>
      </c>
      <c r="S136" s="23">
        <v>4</v>
      </c>
      <c r="T136" s="39" t="s">
        <v>636</v>
      </c>
      <c r="U136" s="11" t="s">
        <v>637</v>
      </c>
      <c r="V136" s="12" t="s">
        <v>206</v>
      </c>
      <c r="W136" s="13" t="s">
        <v>459</v>
      </c>
      <c r="X136" s="231">
        <v>1</v>
      </c>
      <c r="Y136" s="23">
        <v>1</v>
      </c>
      <c r="Z136" s="23">
        <v>1</v>
      </c>
      <c r="AA136" s="139">
        <v>1</v>
      </c>
      <c r="AB136" s="15" t="s">
        <v>638</v>
      </c>
      <c r="AC136" s="231">
        <v>1</v>
      </c>
      <c r="AD136" s="231">
        <v>1</v>
      </c>
      <c r="AE136" s="238" t="s">
        <v>925</v>
      </c>
      <c r="AF136" s="238" t="s">
        <v>926</v>
      </c>
      <c r="AG136" s="249">
        <f>AD136/AC136</f>
        <v>1</v>
      </c>
    </row>
    <row r="137" spans="1:33" s="17" customFormat="1" ht="90" customHeight="1" x14ac:dyDescent="0.25">
      <c r="A137" s="269"/>
      <c r="B137" s="269"/>
      <c r="C137" s="269"/>
      <c r="D137" s="268"/>
      <c r="E137" s="271"/>
      <c r="F137" s="288"/>
      <c r="G137" s="275"/>
      <c r="H137" s="279"/>
      <c r="I137" s="279"/>
      <c r="J137" s="279"/>
      <c r="K137" s="279"/>
      <c r="L137" s="11" t="s">
        <v>208</v>
      </c>
      <c r="M137" s="11" t="s">
        <v>606</v>
      </c>
      <c r="N137" s="11" t="s">
        <v>661</v>
      </c>
      <c r="O137" s="150">
        <f t="shared" ref="O137:O148" si="4">O136+1</f>
        <v>128</v>
      </c>
      <c r="P137" s="15" t="s">
        <v>639</v>
      </c>
      <c r="Q137" s="150" t="s">
        <v>104</v>
      </c>
      <c r="R137" s="11" t="s">
        <v>629</v>
      </c>
      <c r="S137" s="23">
        <v>3</v>
      </c>
      <c r="T137" s="39" t="s">
        <v>640</v>
      </c>
      <c r="U137" s="11" t="s">
        <v>641</v>
      </c>
      <c r="V137" s="12" t="s">
        <v>206</v>
      </c>
      <c r="W137" s="13" t="s">
        <v>459</v>
      </c>
      <c r="X137" s="23"/>
      <c r="Y137" s="23">
        <v>1</v>
      </c>
      <c r="Z137" s="23">
        <v>1</v>
      </c>
      <c r="AA137" s="139">
        <v>1</v>
      </c>
      <c r="AB137" s="39" t="s">
        <v>640</v>
      </c>
      <c r="AC137" s="23"/>
      <c r="AD137" s="87"/>
      <c r="AE137" s="258"/>
      <c r="AF137" s="258"/>
      <c r="AG137" s="255"/>
    </row>
    <row r="138" spans="1:33" s="17" customFormat="1" ht="60" x14ac:dyDescent="0.25">
      <c r="A138" s="269"/>
      <c r="B138" s="269"/>
      <c r="C138" s="269"/>
      <c r="D138" s="268"/>
      <c r="E138" s="271"/>
      <c r="F138" s="288"/>
      <c r="G138" s="275"/>
      <c r="H138" s="279"/>
      <c r="I138" s="279"/>
      <c r="J138" s="279"/>
      <c r="K138" s="279"/>
      <c r="L138" s="11" t="s">
        <v>208</v>
      </c>
      <c r="M138" s="11" t="s">
        <v>606</v>
      </c>
      <c r="N138" s="11" t="s">
        <v>628</v>
      </c>
      <c r="O138" s="150">
        <f t="shared" si="4"/>
        <v>129</v>
      </c>
      <c r="P138" s="64" t="s">
        <v>642</v>
      </c>
      <c r="Q138" s="150" t="s">
        <v>104</v>
      </c>
      <c r="R138" s="11" t="s">
        <v>629</v>
      </c>
      <c r="S138" s="23">
        <v>4</v>
      </c>
      <c r="T138" s="64" t="s">
        <v>643</v>
      </c>
      <c r="U138" s="11" t="s">
        <v>644</v>
      </c>
      <c r="V138" s="12" t="s">
        <v>206</v>
      </c>
      <c r="W138" s="13" t="s">
        <v>459</v>
      </c>
      <c r="X138" s="231">
        <v>1</v>
      </c>
      <c r="Y138" s="23">
        <v>1</v>
      </c>
      <c r="Z138" s="23">
        <v>1</v>
      </c>
      <c r="AA138" s="139">
        <v>1</v>
      </c>
      <c r="AB138" s="15" t="s">
        <v>645</v>
      </c>
      <c r="AC138" s="231">
        <v>1</v>
      </c>
      <c r="AD138" s="219">
        <v>0</v>
      </c>
      <c r="AE138" s="238" t="s">
        <v>927</v>
      </c>
      <c r="AF138" s="238"/>
      <c r="AG138" s="249">
        <f>AD138/AC138</f>
        <v>0</v>
      </c>
    </row>
    <row r="139" spans="1:33" s="17" customFormat="1" ht="60" customHeight="1" x14ac:dyDescent="0.25">
      <c r="A139" s="269"/>
      <c r="B139" s="269"/>
      <c r="C139" s="269"/>
      <c r="D139" s="268"/>
      <c r="E139" s="297"/>
      <c r="F139" s="293"/>
      <c r="G139" s="298"/>
      <c r="H139" s="280"/>
      <c r="I139" s="280"/>
      <c r="J139" s="280"/>
      <c r="K139" s="280"/>
      <c r="L139" s="11" t="s">
        <v>208</v>
      </c>
      <c r="M139" s="11" t="s">
        <v>606</v>
      </c>
      <c r="N139" s="11" t="s">
        <v>660</v>
      </c>
      <c r="O139" s="150">
        <f t="shared" si="4"/>
        <v>130</v>
      </c>
      <c r="P139" s="64" t="s">
        <v>646</v>
      </c>
      <c r="Q139" s="150" t="s">
        <v>104</v>
      </c>
      <c r="R139" s="11" t="s">
        <v>629</v>
      </c>
      <c r="S139" s="23">
        <v>1</v>
      </c>
      <c r="T139" s="39" t="s">
        <v>647</v>
      </c>
      <c r="U139" s="11" t="s">
        <v>648</v>
      </c>
      <c r="V139" s="12" t="s">
        <v>206</v>
      </c>
      <c r="W139" s="13" t="s">
        <v>459</v>
      </c>
      <c r="X139" s="23"/>
      <c r="Y139" s="23"/>
      <c r="Z139" s="23">
        <v>1</v>
      </c>
      <c r="AA139" s="139"/>
      <c r="AB139" s="15" t="s">
        <v>764</v>
      </c>
      <c r="AC139" s="23"/>
      <c r="AD139" s="87"/>
      <c r="AE139" s="258"/>
      <c r="AF139" s="258"/>
      <c r="AG139" s="255"/>
    </row>
    <row r="140" spans="1:33" ht="60" customHeight="1" x14ac:dyDescent="0.25">
      <c r="A140" s="269"/>
      <c r="B140" s="269"/>
      <c r="C140" s="269"/>
      <c r="D140" s="143" t="s">
        <v>118</v>
      </c>
      <c r="E140" s="129" t="s">
        <v>104</v>
      </c>
      <c r="F140" s="127" t="s">
        <v>179</v>
      </c>
      <c r="G140" s="126">
        <v>100</v>
      </c>
      <c r="H140" s="126">
        <v>5</v>
      </c>
      <c r="I140" s="126">
        <v>50</v>
      </c>
      <c r="J140" s="126">
        <v>45</v>
      </c>
      <c r="K140" s="126"/>
      <c r="L140" s="11" t="s">
        <v>208</v>
      </c>
      <c r="M140" s="11" t="s">
        <v>605</v>
      </c>
      <c r="N140" s="11" t="s">
        <v>628</v>
      </c>
      <c r="O140" s="150">
        <f t="shared" si="4"/>
        <v>131</v>
      </c>
      <c r="P140" s="15" t="s">
        <v>649</v>
      </c>
      <c r="Q140" s="150" t="s">
        <v>650</v>
      </c>
      <c r="R140" s="11" t="s">
        <v>629</v>
      </c>
      <c r="S140" s="23">
        <v>1</v>
      </c>
      <c r="T140" s="11" t="s">
        <v>651</v>
      </c>
      <c r="U140" s="129" t="s">
        <v>652</v>
      </c>
      <c r="V140" s="12" t="s">
        <v>206</v>
      </c>
      <c r="W140" s="13" t="s">
        <v>459</v>
      </c>
      <c r="X140" s="23"/>
      <c r="Y140" s="23"/>
      <c r="Z140" s="23">
        <v>1</v>
      </c>
      <c r="AA140" s="23"/>
      <c r="AB140" s="15" t="s">
        <v>765</v>
      </c>
      <c r="AC140" s="23"/>
      <c r="AD140" s="168"/>
      <c r="AE140" s="257"/>
      <c r="AF140" s="257"/>
      <c r="AG140" s="252"/>
    </row>
    <row r="141" spans="1:33" ht="60" customHeight="1" x14ac:dyDescent="0.25">
      <c r="A141" s="269"/>
      <c r="B141" s="269"/>
      <c r="C141" s="269"/>
      <c r="D141" s="268" t="s">
        <v>119</v>
      </c>
      <c r="E141" s="269" t="s">
        <v>104</v>
      </c>
      <c r="F141" s="287" t="s">
        <v>180</v>
      </c>
      <c r="G141" s="273">
        <v>100</v>
      </c>
      <c r="H141" s="278">
        <v>100</v>
      </c>
      <c r="I141" s="278">
        <v>100</v>
      </c>
      <c r="J141" s="273">
        <v>100</v>
      </c>
      <c r="K141" s="273">
        <v>100</v>
      </c>
      <c r="L141" s="11" t="s">
        <v>208</v>
      </c>
      <c r="M141" s="11" t="s">
        <v>605</v>
      </c>
      <c r="N141" s="11" t="s">
        <v>628</v>
      </c>
      <c r="O141" s="150">
        <f t="shared" si="4"/>
        <v>132</v>
      </c>
      <c r="P141" s="15" t="s">
        <v>766</v>
      </c>
      <c r="Q141" s="150" t="s">
        <v>104</v>
      </c>
      <c r="R141" s="11" t="s">
        <v>629</v>
      </c>
      <c r="S141" s="23">
        <v>2</v>
      </c>
      <c r="T141" s="11" t="s">
        <v>767</v>
      </c>
      <c r="U141" s="129" t="s">
        <v>630</v>
      </c>
      <c r="V141" s="12" t="s">
        <v>206</v>
      </c>
      <c r="W141" s="13" t="s">
        <v>459</v>
      </c>
      <c r="X141" s="23"/>
      <c r="Y141" s="23"/>
      <c r="Z141" s="23">
        <v>2</v>
      </c>
      <c r="AA141" s="14"/>
      <c r="AB141" s="15" t="s">
        <v>768</v>
      </c>
      <c r="AC141" s="23"/>
      <c r="AD141" s="168"/>
      <c r="AE141" s="257"/>
      <c r="AF141" s="257"/>
      <c r="AG141" s="252"/>
    </row>
    <row r="142" spans="1:33" ht="60" customHeight="1" x14ac:dyDescent="0.25">
      <c r="A142" s="269"/>
      <c r="B142" s="269"/>
      <c r="C142" s="269"/>
      <c r="D142" s="268"/>
      <c r="E142" s="269"/>
      <c r="F142" s="288"/>
      <c r="G142" s="275"/>
      <c r="H142" s="279"/>
      <c r="I142" s="279"/>
      <c r="J142" s="275"/>
      <c r="K142" s="275"/>
      <c r="L142" s="11" t="s">
        <v>208</v>
      </c>
      <c r="M142" s="11" t="s">
        <v>605</v>
      </c>
      <c r="N142" s="11" t="s">
        <v>660</v>
      </c>
      <c r="O142" s="150">
        <f t="shared" si="4"/>
        <v>133</v>
      </c>
      <c r="P142" s="15" t="s">
        <v>769</v>
      </c>
      <c r="Q142" s="150" t="s">
        <v>104</v>
      </c>
      <c r="R142" s="11" t="s">
        <v>629</v>
      </c>
      <c r="S142" s="163">
        <v>0.2</v>
      </c>
      <c r="T142" s="11" t="s">
        <v>653</v>
      </c>
      <c r="U142" s="129" t="s">
        <v>654</v>
      </c>
      <c r="V142" s="11" t="s">
        <v>404</v>
      </c>
      <c r="W142" s="13" t="s">
        <v>459</v>
      </c>
      <c r="X142" s="232">
        <v>0.1</v>
      </c>
      <c r="Y142" s="163">
        <v>0.1</v>
      </c>
      <c r="Z142" s="140"/>
      <c r="AA142" s="141"/>
      <c r="AB142" s="15" t="s">
        <v>655</v>
      </c>
      <c r="AC142" s="232">
        <v>0.1</v>
      </c>
      <c r="AD142" s="244">
        <v>0.1</v>
      </c>
      <c r="AE142" s="238" t="s">
        <v>928</v>
      </c>
      <c r="AF142" s="238" t="s">
        <v>929</v>
      </c>
      <c r="AG142" s="249">
        <f>AD142/AC142</f>
        <v>1</v>
      </c>
    </row>
    <row r="143" spans="1:33" ht="60" customHeight="1" x14ac:dyDescent="0.25">
      <c r="A143" s="269"/>
      <c r="B143" s="269"/>
      <c r="C143" s="269"/>
      <c r="D143" s="143" t="s">
        <v>120</v>
      </c>
      <c r="E143" s="74" t="s">
        <v>104</v>
      </c>
      <c r="F143" s="110" t="s">
        <v>181</v>
      </c>
      <c r="G143" s="102">
        <v>1</v>
      </c>
      <c r="H143" s="98"/>
      <c r="I143" s="98" t="s">
        <v>132</v>
      </c>
      <c r="J143" s="102" t="s">
        <v>132</v>
      </c>
      <c r="K143" s="102"/>
      <c r="L143" s="11" t="s">
        <v>208</v>
      </c>
      <c r="M143" s="11" t="s">
        <v>605</v>
      </c>
      <c r="N143" s="11" t="s">
        <v>628</v>
      </c>
      <c r="O143" s="150">
        <f t="shared" si="4"/>
        <v>134</v>
      </c>
      <c r="P143" s="15" t="s">
        <v>656</v>
      </c>
      <c r="Q143" s="150" t="s">
        <v>104</v>
      </c>
      <c r="R143" s="11" t="s">
        <v>629</v>
      </c>
      <c r="S143" s="11">
        <v>1</v>
      </c>
      <c r="T143" s="11" t="s">
        <v>657</v>
      </c>
      <c r="U143" s="129" t="s">
        <v>658</v>
      </c>
      <c r="V143" s="12" t="s">
        <v>206</v>
      </c>
      <c r="W143" s="13" t="s">
        <v>459</v>
      </c>
      <c r="X143" s="11"/>
      <c r="Y143" s="11"/>
      <c r="Z143" s="23"/>
      <c r="AA143" s="23">
        <v>1</v>
      </c>
      <c r="AB143" s="15" t="s">
        <v>659</v>
      </c>
      <c r="AC143" s="150"/>
      <c r="AD143" s="168"/>
      <c r="AE143" s="257"/>
      <c r="AF143" s="257"/>
      <c r="AG143" s="252"/>
    </row>
    <row r="144" spans="1:33" ht="135" customHeight="1" x14ac:dyDescent="0.25">
      <c r="A144" s="269"/>
      <c r="B144" s="269" t="s">
        <v>121</v>
      </c>
      <c r="C144" s="269" t="s">
        <v>122</v>
      </c>
      <c r="D144" s="210" t="s">
        <v>123</v>
      </c>
      <c r="E144" s="116" t="s">
        <v>124</v>
      </c>
      <c r="F144" s="99" t="s">
        <v>182</v>
      </c>
      <c r="G144" s="59">
        <v>3</v>
      </c>
      <c r="H144" s="119" t="s">
        <v>132</v>
      </c>
      <c r="I144" s="119">
        <v>2</v>
      </c>
      <c r="J144" s="118" t="s">
        <v>132</v>
      </c>
      <c r="K144" s="118"/>
      <c r="L144" s="38" t="s">
        <v>208</v>
      </c>
      <c r="M144" s="38" t="s">
        <v>209</v>
      </c>
      <c r="N144" s="38" t="s">
        <v>210</v>
      </c>
      <c r="O144" s="150">
        <f t="shared" si="4"/>
        <v>135</v>
      </c>
      <c r="P144" s="195" t="s">
        <v>814</v>
      </c>
      <c r="Q144" s="25" t="s">
        <v>8</v>
      </c>
      <c r="R144" s="25" t="s">
        <v>562</v>
      </c>
      <c r="S144" s="194">
        <v>4</v>
      </c>
      <c r="T144" s="196" t="s">
        <v>857</v>
      </c>
      <c r="U144" s="196" t="s">
        <v>858</v>
      </c>
      <c r="V144" s="196" t="s">
        <v>213</v>
      </c>
      <c r="W144" s="13" t="s">
        <v>459</v>
      </c>
      <c r="X144" s="222">
        <v>1</v>
      </c>
      <c r="Y144" s="193">
        <v>1</v>
      </c>
      <c r="Z144" s="193">
        <v>1</v>
      </c>
      <c r="AA144" s="193">
        <v>1</v>
      </c>
      <c r="AB144" s="196" t="s">
        <v>815</v>
      </c>
      <c r="AC144" s="222">
        <v>1</v>
      </c>
      <c r="AD144" s="222">
        <v>1</v>
      </c>
      <c r="AE144" s="238" t="s">
        <v>870</v>
      </c>
      <c r="AF144" s="238" t="s">
        <v>871</v>
      </c>
      <c r="AG144" s="249">
        <f>AD144/AC144</f>
        <v>1</v>
      </c>
    </row>
    <row r="145" spans="1:33" ht="60" customHeight="1" x14ac:dyDescent="0.25">
      <c r="A145" s="269"/>
      <c r="B145" s="269"/>
      <c r="C145" s="269"/>
      <c r="D145" s="211" t="s">
        <v>125</v>
      </c>
      <c r="E145" s="103" t="s">
        <v>104</v>
      </c>
      <c r="F145" s="100" t="s">
        <v>183</v>
      </c>
      <c r="G145" s="102">
        <v>100</v>
      </c>
      <c r="H145" s="98"/>
      <c r="I145" s="98"/>
      <c r="J145" s="102">
        <v>100</v>
      </c>
      <c r="K145" s="102"/>
      <c r="L145" s="37"/>
      <c r="M145" s="37"/>
      <c r="N145" s="37"/>
      <c r="O145" s="150"/>
      <c r="P145" s="151" t="s">
        <v>527</v>
      </c>
      <c r="Q145" s="37"/>
      <c r="R145" s="4"/>
      <c r="S145" s="37"/>
      <c r="T145" s="37"/>
      <c r="U145" s="37"/>
      <c r="V145" s="19"/>
      <c r="W145" s="37"/>
      <c r="X145" s="37"/>
      <c r="Y145" s="37"/>
      <c r="Z145" s="37"/>
      <c r="AA145" s="42"/>
      <c r="AB145" s="15"/>
      <c r="AC145" s="37"/>
      <c r="AD145" s="168"/>
      <c r="AE145" s="257"/>
      <c r="AF145" s="257"/>
      <c r="AG145" s="252"/>
    </row>
    <row r="146" spans="1:33" ht="150" customHeight="1" x14ac:dyDescent="0.25">
      <c r="A146" s="269"/>
      <c r="B146" s="269"/>
      <c r="C146" s="269"/>
      <c r="D146" s="294" t="s">
        <v>126</v>
      </c>
      <c r="E146" s="287" t="s">
        <v>124</v>
      </c>
      <c r="F146" s="287" t="s">
        <v>184</v>
      </c>
      <c r="G146" s="278">
        <v>100</v>
      </c>
      <c r="H146" s="278">
        <v>25</v>
      </c>
      <c r="I146" s="278">
        <v>25</v>
      </c>
      <c r="J146" s="278">
        <v>25</v>
      </c>
      <c r="K146" s="278">
        <v>25</v>
      </c>
      <c r="L146" s="11" t="s">
        <v>208</v>
      </c>
      <c r="M146" s="11" t="s">
        <v>209</v>
      </c>
      <c r="N146" s="11" t="s">
        <v>210</v>
      </c>
      <c r="O146" s="150">
        <f>O144+1</f>
        <v>136</v>
      </c>
      <c r="P146" s="151" t="s">
        <v>756</v>
      </c>
      <c r="Q146" s="150" t="s">
        <v>346</v>
      </c>
      <c r="R146" s="11" t="s">
        <v>330</v>
      </c>
      <c r="S146" s="77">
        <v>3</v>
      </c>
      <c r="T146" s="11" t="s">
        <v>749</v>
      </c>
      <c r="U146" s="11" t="s">
        <v>347</v>
      </c>
      <c r="V146" s="12" t="s">
        <v>206</v>
      </c>
      <c r="W146" s="13" t="s">
        <v>459</v>
      </c>
      <c r="X146" s="13"/>
      <c r="Y146" s="66">
        <v>1</v>
      </c>
      <c r="Z146" s="58"/>
      <c r="AA146" s="66">
        <v>2</v>
      </c>
      <c r="AB146" s="15" t="s">
        <v>750</v>
      </c>
      <c r="AC146" s="13"/>
      <c r="AD146" s="168"/>
      <c r="AE146" s="257"/>
      <c r="AF146" s="257"/>
      <c r="AG146" s="252"/>
    </row>
    <row r="147" spans="1:33" ht="135" customHeight="1" x14ac:dyDescent="0.25">
      <c r="A147" s="269"/>
      <c r="B147" s="269"/>
      <c r="C147" s="269"/>
      <c r="D147" s="295"/>
      <c r="E147" s="288"/>
      <c r="F147" s="288"/>
      <c r="G147" s="279"/>
      <c r="H147" s="279"/>
      <c r="I147" s="279"/>
      <c r="J147" s="279"/>
      <c r="K147" s="279"/>
      <c r="L147" s="11" t="s">
        <v>208</v>
      </c>
      <c r="M147" s="11" t="s">
        <v>209</v>
      </c>
      <c r="N147" s="11" t="s">
        <v>210</v>
      </c>
      <c r="O147" s="150">
        <f t="shared" si="4"/>
        <v>137</v>
      </c>
      <c r="P147" s="63" t="s">
        <v>757</v>
      </c>
      <c r="Q147" s="150" t="s">
        <v>346</v>
      </c>
      <c r="R147" s="11" t="s">
        <v>330</v>
      </c>
      <c r="S147" s="23">
        <v>3</v>
      </c>
      <c r="T147" s="11" t="s">
        <v>348</v>
      </c>
      <c r="U147" s="11" t="s">
        <v>349</v>
      </c>
      <c r="V147" s="12" t="s">
        <v>206</v>
      </c>
      <c r="W147" s="13" t="s">
        <v>459</v>
      </c>
      <c r="X147" s="13"/>
      <c r="Y147" s="87"/>
      <c r="Z147" s="66">
        <v>1</v>
      </c>
      <c r="AA147" s="66">
        <v>2</v>
      </c>
      <c r="AB147" s="15" t="s">
        <v>750</v>
      </c>
      <c r="AC147" s="13"/>
      <c r="AD147" s="168"/>
      <c r="AE147" s="257"/>
      <c r="AF147" s="257"/>
      <c r="AG147" s="252"/>
    </row>
    <row r="148" spans="1:33" ht="60" x14ac:dyDescent="0.25">
      <c r="A148" s="269"/>
      <c r="B148" s="269"/>
      <c r="C148" s="269"/>
      <c r="D148" s="296"/>
      <c r="E148" s="293"/>
      <c r="F148" s="293"/>
      <c r="G148" s="280"/>
      <c r="H148" s="280"/>
      <c r="I148" s="280"/>
      <c r="J148" s="280"/>
      <c r="K148" s="280"/>
      <c r="L148" s="11" t="s">
        <v>208</v>
      </c>
      <c r="M148" s="11" t="s">
        <v>209</v>
      </c>
      <c r="N148" s="11" t="s">
        <v>210</v>
      </c>
      <c r="O148" s="150">
        <f t="shared" si="4"/>
        <v>138</v>
      </c>
      <c r="P148" s="63" t="s">
        <v>350</v>
      </c>
      <c r="Q148" s="150" t="s">
        <v>346</v>
      </c>
      <c r="R148" s="11" t="s">
        <v>330</v>
      </c>
      <c r="S148" s="39">
        <v>1</v>
      </c>
      <c r="T148" s="11" t="s">
        <v>351</v>
      </c>
      <c r="U148" s="11" t="s">
        <v>352</v>
      </c>
      <c r="V148" s="12" t="s">
        <v>206</v>
      </c>
      <c r="W148" s="13" t="s">
        <v>459</v>
      </c>
      <c r="X148" s="217">
        <v>0.25</v>
      </c>
      <c r="Y148" s="14">
        <v>0.25</v>
      </c>
      <c r="Z148" s="14">
        <v>0.25</v>
      </c>
      <c r="AA148" s="14">
        <v>0.25</v>
      </c>
      <c r="AB148" s="15" t="s">
        <v>758</v>
      </c>
      <c r="AC148" s="217">
        <v>0.25</v>
      </c>
      <c r="AD148" s="244">
        <f>AC148*0.6</f>
        <v>0.15</v>
      </c>
      <c r="AE148" s="238" t="s">
        <v>953</v>
      </c>
      <c r="AF148" s="238" t="s">
        <v>936</v>
      </c>
      <c r="AG148" s="249">
        <f>AD148/AC148</f>
        <v>0.6</v>
      </c>
    </row>
    <row r="149" spans="1:33" ht="21" x14ac:dyDescent="0.4">
      <c r="A149" s="121"/>
      <c r="B149" s="121"/>
      <c r="C149" s="121"/>
      <c r="D149" s="122"/>
      <c r="E149" s="122"/>
      <c r="F149" s="122"/>
      <c r="G149" s="123"/>
      <c r="H149" s="123"/>
      <c r="I149" s="123"/>
      <c r="J149" s="123"/>
      <c r="K149" s="123"/>
      <c r="L149" s="28"/>
      <c r="M149" s="28"/>
      <c r="N149" s="28"/>
      <c r="O149" s="29"/>
      <c r="P149" s="55"/>
      <c r="Q149" s="29"/>
      <c r="R149" s="29"/>
      <c r="S149" s="46"/>
      <c r="T149" s="29"/>
      <c r="U149" s="29"/>
      <c r="V149" s="47"/>
      <c r="W149" s="47"/>
      <c r="X149" s="47"/>
      <c r="Y149" s="46"/>
      <c r="Z149" s="48"/>
      <c r="AA149" s="46"/>
      <c r="AB149" s="45"/>
      <c r="AF149" s="262" t="s">
        <v>954</v>
      </c>
      <c r="AG149" s="263">
        <f>AVERAGE(AG7:AG148)</f>
        <v>0.7877309217525873</v>
      </c>
    </row>
    <row r="150" spans="1:33" ht="21" x14ac:dyDescent="0.4">
      <c r="A150" s="121"/>
      <c r="B150" s="122"/>
      <c r="C150" s="122"/>
      <c r="F150" s="122"/>
      <c r="G150" s="123"/>
      <c r="H150" s="123"/>
      <c r="I150" s="123"/>
      <c r="J150" s="123"/>
      <c r="K150" s="123"/>
      <c r="L150" s="28"/>
      <c r="M150" s="28"/>
      <c r="N150" s="28"/>
      <c r="O150" s="29"/>
      <c r="P150" s="55"/>
      <c r="Q150" s="29"/>
      <c r="R150" s="29"/>
      <c r="S150" s="46"/>
      <c r="T150" s="29"/>
      <c r="U150" s="29"/>
      <c r="V150" s="47"/>
      <c r="W150" s="47"/>
      <c r="X150" s="47"/>
      <c r="Y150" s="46"/>
      <c r="Z150" s="48"/>
      <c r="AA150" s="46"/>
      <c r="AB150" s="45"/>
      <c r="AF150" s="262" t="s">
        <v>955</v>
      </c>
      <c r="AG150" s="263">
        <f>AG149</f>
        <v>0.7877309217525873</v>
      </c>
    </row>
    <row r="151" spans="1:33" ht="15.6" x14ac:dyDescent="0.25">
      <c r="A151" s="91" t="s">
        <v>22</v>
      </c>
      <c r="B151" s="10"/>
      <c r="C151" s="8"/>
      <c r="F151" s="8"/>
      <c r="O151" s="36"/>
      <c r="P151" s="56"/>
      <c r="Q151" s="8"/>
      <c r="R151" s="8"/>
      <c r="S151" s="8"/>
      <c r="T151" s="8"/>
      <c r="U151" s="36"/>
      <c r="V151" s="9"/>
      <c r="W151" s="9"/>
      <c r="X151" s="9"/>
      <c r="Y151" s="9"/>
      <c r="Z151" s="9"/>
      <c r="AA151" s="9"/>
      <c r="AB151" s="49"/>
    </row>
    <row r="152" spans="1:33" ht="143.25" customHeight="1" x14ac:dyDescent="0.25">
      <c r="A152" s="92" t="s">
        <v>23</v>
      </c>
      <c r="B152" s="92" t="s">
        <v>24</v>
      </c>
      <c r="C152" s="264" t="s">
        <v>25</v>
      </c>
      <c r="D152" s="264"/>
      <c r="F152" s="203" t="s">
        <v>821</v>
      </c>
      <c r="G152" s="204" t="s">
        <v>822</v>
      </c>
      <c r="H152" s="147"/>
      <c r="N152" s="17"/>
      <c r="O152" s="36"/>
      <c r="P152" s="56"/>
      <c r="Q152" s="8"/>
      <c r="R152" s="8"/>
      <c r="S152" s="8"/>
      <c r="T152" s="8"/>
      <c r="U152" s="36"/>
      <c r="V152" s="9"/>
      <c r="W152" s="9"/>
      <c r="X152" s="9"/>
      <c r="Y152" s="9"/>
      <c r="Z152" s="9"/>
      <c r="AA152" s="9"/>
      <c r="AB152" s="49"/>
    </row>
    <row r="153" spans="1:33" ht="120" x14ac:dyDescent="0.25">
      <c r="A153" s="124">
        <v>1</v>
      </c>
      <c r="B153" s="74" t="s">
        <v>829</v>
      </c>
      <c r="C153" s="265" t="s">
        <v>828</v>
      </c>
      <c r="D153" s="265"/>
      <c r="F153" s="203" t="s">
        <v>823</v>
      </c>
      <c r="G153" s="204" t="s">
        <v>824</v>
      </c>
      <c r="O153" s="36"/>
      <c r="P153" s="56"/>
      <c r="Q153" s="9"/>
      <c r="R153" s="9"/>
      <c r="S153" s="9"/>
      <c r="T153" s="8"/>
      <c r="U153" s="9"/>
      <c r="V153" s="9"/>
      <c r="W153" s="9"/>
      <c r="X153" s="9"/>
      <c r="Y153" s="9"/>
      <c r="Z153" s="9"/>
      <c r="AA153" s="9"/>
      <c r="AB153" s="50"/>
    </row>
    <row r="154" spans="1:33" ht="268.5" customHeight="1" x14ac:dyDescent="0.25">
      <c r="A154" s="124">
        <v>2</v>
      </c>
      <c r="B154" s="213" t="s">
        <v>832</v>
      </c>
      <c r="C154" s="265" t="s">
        <v>856</v>
      </c>
      <c r="D154" s="265"/>
      <c r="F154" s="203" t="s">
        <v>825</v>
      </c>
      <c r="G154" s="204" t="s">
        <v>822</v>
      </c>
      <c r="O154" s="36"/>
      <c r="P154" s="56"/>
      <c r="Q154" s="9"/>
      <c r="R154" s="9"/>
      <c r="S154" s="9"/>
      <c r="T154" s="8"/>
      <c r="U154" s="9"/>
      <c r="V154" s="9"/>
      <c r="W154" s="9"/>
      <c r="X154" s="9"/>
      <c r="Y154" s="9"/>
      <c r="Z154" s="9"/>
      <c r="AA154" s="9"/>
      <c r="AB154" s="50"/>
    </row>
    <row r="155" spans="1:33" x14ac:dyDescent="0.25">
      <c r="C155" s="1"/>
    </row>
    <row r="156" spans="1:33" ht="120" x14ac:dyDescent="0.25">
      <c r="F156" s="205" t="s">
        <v>826</v>
      </c>
      <c r="G156" s="206" t="s">
        <v>827</v>
      </c>
    </row>
    <row r="157" spans="1:33" x14ac:dyDescent="0.25">
      <c r="E157" s="1"/>
      <c r="F157" s="1"/>
    </row>
  </sheetData>
  <protectedRanges>
    <protectedRange sqref="AE81:AF81" name="Rango1_19_1_1"/>
  </protectedRanges>
  <dataConsolidate link="1"/>
  <mergeCells count="184">
    <mergeCell ref="D141:D142"/>
    <mergeCell ref="E141:E142"/>
    <mergeCell ref="F141:F142"/>
    <mergeCell ref="G141:G142"/>
    <mergeCell ref="H141:H142"/>
    <mergeCell ref="K60:K62"/>
    <mergeCell ref="I34:I35"/>
    <mergeCell ref="J34:J35"/>
    <mergeCell ref="K34:K35"/>
    <mergeCell ref="H41:H50"/>
    <mergeCell ref="D41:D50"/>
    <mergeCell ref="E41:E50"/>
    <mergeCell ref="D60:D62"/>
    <mergeCell ref="E60:E62"/>
    <mergeCell ref="F60:F62"/>
    <mergeCell ref="G60:G62"/>
    <mergeCell ref="AC4:AG5"/>
    <mergeCell ref="J60:J62"/>
    <mergeCell ref="K51:K52"/>
    <mergeCell ref="J51:J52"/>
    <mergeCell ref="I15:I17"/>
    <mergeCell ref="J15:J17"/>
    <mergeCell ref="K15:K17"/>
    <mergeCell ref="I41:I50"/>
    <mergeCell ref="J41:J50"/>
    <mergeCell ref="U5:W5"/>
    <mergeCell ref="X5:AB5"/>
    <mergeCell ref="S5:S6"/>
    <mergeCell ref="P5:P6"/>
    <mergeCell ref="I7:I11"/>
    <mergeCell ref="J7:J11"/>
    <mergeCell ref="K7:K11"/>
    <mergeCell ref="I19:I21"/>
    <mergeCell ref="J19:J21"/>
    <mergeCell ref="R5:R6"/>
    <mergeCell ref="I51:I52"/>
    <mergeCell ref="K41:K50"/>
    <mergeCell ref="K19:K21"/>
    <mergeCell ref="I13:I14"/>
    <mergeCell ref="J13:J14"/>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H13:H14"/>
    <mergeCell ref="E15:E17"/>
    <mergeCell ref="F15:F17"/>
    <mergeCell ref="G15:G17"/>
    <mergeCell ref="H15:H17"/>
    <mergeCell ref="G19:G21"/>
    <mergeCell ref="H19:H21"/>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D34:D35"/>
    <mergeCell ref="E34:E35"/>
    <mergeCell ref="F34:F35"/>
    <mergeCell ref="G34:G35"/>
    <mergeCell ref="K13:K14"/>
    <mergeCell ref="D13:D14"/>
    <mergeCell ref="E13:E14"/>
    <mergeCell ref="F13:F14"/>
    <mergeCell ref="G13:G14"/>
    <mergeCell ref="D19:D21"/>
    <mergeCell ref="E19:E21"/>
    <mergeCell ref="F19:F21"/>
    <mergeCell ref="H51:H52"/>
    <mergeCell ref="G51:G52"/>
    <mergeCell ref="F51:F52"/>
    <mergeCell ref="E51:E52"/>
    <mergeCell ref="F41:F50"/>
    <mergeCell ref="G41:G50"/>
    <mergeCell ref="D15:D17"/>
    <mergeCell ref="H34:H35"/>
    <mergeCell ref="A34:A64"/>
    <mergeCell ref="B34:B50"/>
    <mergeCell ref="C37:C50"/>
    <mergeCell ref="B51:B59"/>
    <mergeCell ref="C51:C54"/>
    <mergeCell ref="C55:C58"/>
    <mergeCell ref="B60:B64"/>
    <mergeCell ref="C34:C36"/>
    <mergeCell ref="C60:C62"/>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K120:K122"/>
    <mergeCell ref="I141:I142"/>
    <mergeCell ref="J141:J142"/>
    <mergeCell ref="K141:K142"/>
    <mergeCell ref="D134:D139"/>
    <mergeCell ref="E134:E139"/>
    <mergeCell ref="F134:F139"/>
    <mergeCell ref="G134:G139"/>
    <mergeCell ref="D5:D6"/>
    <mergeCell ref="B144:B148"/>
    <mergeCell ref="E87:E117"/>
    <mergeCell ref="F87:F117"/>
    <mergeCell ref="E74:E86"/>
    <mergeCell ref="G124:G128"/>
    <mergeCell ref="H124:H128"/>
    <mergeCell ref="H60:H62"/>
    <mergeCell ref="I60:I62"/>
    <mergeCell ref="E130:E132"/>
    <mergeCell ref="D130:D132"/>
    <mergeCell ref="I120:I122"/>
    <mergeCell ref="H68:H73"/>
    <mergeCell ref="F124:F128"/>
    <mergeCell ref="D124:D128"/>
    <mergeCell ref="E124:E128"/>
    <mergeCell ref="H74:H86"/>
    <mergeCell ref="H87:H117"/>
    <mergeCell ref="G68:G73"/>
    <mergeCell ref="D51:D52"/>
    <mergeCell ref="I124:I128"/>
    <mergeCell ref="I68:I73"/>
    <mergeCell ref="H120:H122"/>
    <mergeCell ref="H7:H11"/>
    <mergeCell ref="C152:D152"/>
    <mergeCell ref="C153:D153"/>
    <mergeCell ref="C154:D154"/>
    <mergeCell ref="K124:K128"/>
    <mergeCell ref="D68:D73"/>
    <mergeCell ref="E68:E73"/>
    <mergeCell ref="F68:F73"/>
    <mergeCell ref="K74:K86"/>
    <mergeCell ref="C144:C148"/>
    <mergeCell ref="J120:J122"/>
    <mergeCell ref="K68:K73"/>
    <mergeCell ref="J124:J128"/>
    <mergeCell ref="J68:J73"/>
    <mergeCell ref="G120:G122"/>
    <mergeCell ref="F120:F122"/>
    <mergeCell ref="G74:G86"/>
    <mergeCell ref="F74:F86"/>
    <mergeCell ref="E120:E122"/>
    <mergeCell ref="I74:I86"/>
    <mergeCell ref="J74:J86"/>
    <mergeCell ref="H134:H139"/>
    <mergeCell ref="I134:I139"/>
    <mergeCell ref="J134:J139"/>
    <mergeCell ref="K134:K139"/>
  </mergeCells>
  <phoneticPr fontId="12"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5" manualBreakCount="5">
    <brk id="21" max="16383" man="1"/>
    <brk id="38" max="16383" man="1"/>
    <brk id="63" max="16383" man="1"/>
    <brk id="129" max="16383" man="1"/>
    <brk id="154" min="11"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2021-04-28T13:39:25Z</dcterms:modified>
</cp:coreProperties>
</file>