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defaultThemeVersion="124226"/>
  <mc:AlternateContent xmlns:mc="http://schemas.openxmlformats.org/markup-compatibility/2006">
    <mc:Choice Requires="x15">
      <x15ac:absPath xmlns:x15ac="http://schemas.microsoft.com/office/spreadsheetml/2010/11/ac" url="D:\Users\Boris Jose\Desktop\Publicar indicadores 2 Tr\"/>
    </mc:Choice>
  </mc:AlternateContent>
  <xr:revisionPtr revIDLastSave="0" documentId="13_ncr:1_{CE3ACA60-7311-4A70-B802-58F07EBAA876}" xr6:coauthVersionLast="47" xr6:coauthVersionMax="47" xr10:uidLastSave="{00000000-0000-0000-0000-000000000000}"/>
  <bookViews>
    <workbookView xWindow="-120" yWindow="-120" windowWidth="20730" windowHeight="11160" tabRatio="614" xr2:uid="{00000000-000D-0000-FFFF-FFFF00000000}"/>
  </bookViews>
  <sheets>
    <sheet name="Auditorias internas realizadas " sheetId="9" r:id="rId1"/>
    <sheet name="Informes de seguimiento y evalu" sheetId="12" r:id="rId2"/>
    <sheet name="Ponderacion" sheetId="13" r:id="rId3"/>
  </sheets>
  <externalReferences>
    <externalReference r:id="rId4"/>
  </externalReferences>
  <definedNames>
    <definedName name="_xlnm.Print_Area" localSheetId="0">'Auditorias internas realizadas '!$B$2:$R$49</definedName>
    <definedName name="_xlnm.Print_Area" localSheetId="1">'Informes de seguimiento y evalu'!$B$2:$R$49</definedName>
    <definedName name="Fuente_indicador" localSheetId="1">'Informes de seguimiento y evalu'!$M$96:$M$102</definedName>
    <definedName name="Fuente_indicador">'Auditorias internas realizadas '!$M$96:$M$102</definedName>
    <definedName name="GESTIÓN_ADMINISTRATIVA_Y_FINANCIERA" localSheetId="1">#REF!</definedName>
    <definedName name="GESTIÓN_ADMINISTRATIVA_Y_FINANCIERA">#REF!</definedName>
    <definedName name="GESTIÓN_CONTRACTUAL" localSheetId="1">#REF!</definedName>
    <definedName name="GESTIÓN_CONTRACTUAL">#REF!</definedName>
    <definedName name="GESTIÓN_DE_EVALUACIÓN_Y_MEJORA" localSheetId="1">#REF!</definedName>
    <definedName name="GESTIÓN_DE_EVALUACIÓN_Y_MEJORA">#REF!</definedName>
    <definedName name="GESTIÓN_DE_LA_INFORMACIÓN_Y_LAS_COMUNICACIONES" localSheetId="1">#REF!</definedName>
    <definedName name="GESTIÓN_DE_LA_INFORMACIÓN_Y_LAS_COMUNICACIONES">#REF!</definedName>
    <definedName name="GESTIÓN_DE_LA_INFRAESTRUCTURA" localSheetId="1">#REF!</definedName>
    <definedName name="GESTIÓN_DE_LA_INFRAESTRUCTURA">#REF!</definedName>
    <definedName name="GESTIÓN_DE_RECURSOS" localSheetId="1">#REF!</definedName>
    <definedName name="GESTIÓN_DE_RECURSOS">#REF!</definedName>
    <definedName name="GESTIÓN_DE_SUMINISTRO_DE_BIENES_Y_SERVICIOS" localSheetId="1">#REF!</definedName>
    <definedName name="GESTIÓN_DE_SUMINISTRO_DE_BIENES_Y_SERVICIOS">#REF!</definedName>
    <definedName name="GESTIÓN_JURÍDICA" localSheetId="1">#REF!</definedName>
    <definedName name="GESTIÓN_JURÍDICA">#REF!</definedName>
    <definedName name="INVESTIGACIÓN_Y_DESARROLLO_DE_LA_GESTIÓN_PENITENCIARIA_Y_CARCELARIA" localSheetId="1">#REF!</definedName>
    <definedName name="INVESTIGACIÓN_Y_DESARROLLO_DE_LA_GESTIÓN_PENITENCIARIA_Y_CARCELARIA">#REF!</definedName>
    <definedName name="Periodicidad" localSheetId="1">'Informes de seguimiento y evalu'!$I$96:$I$101</definedName>
    <definedName name="Periodicidad" localSheetId="2">'[1]Auditorias internas realizadas '!$I$96:$I$101</definedName>
    <definedName name="Periodicidad">'Auditorias internas realizadas '!$I$96:$I$101</definedName>
    <definedName name="PLANEACIÓN_ESTRATÉGICA_Y_GESTIÓN_ORGANIZACIONAL" localSheetId="1">#REF!</definedName>
    <definedName name="PLANEACIÓN_ESTRATÉGICA_Y_GESTIÓN_ORGANIZACIONAL">#REF!</definedName>
    <definedName name="Procesos" localSheetId="1">#REF!</definedName>
    <definedName name="Procesos">#REF!</definedName>
    <definedName name="Tipo_indicador" localSheetId="0">'Auditorias internas realizadas '!$H$96:$H$98</definedName>
    <definedName name="Tipo_indicador" localSheetId="1">'Informes de seguimiento y evalu'!$H$96:$H$98</definedName>
  </definedNames>
  <calcPr calcId="191029"/>
</workbook>
</file>

<file path=xl/calcChain.xml><?xml version="1.0" encoding="utf-8"?>
<calcChain xmlns="http://schemas.openxmlformats.org/spreadsheetml/2006/main">
  <c r="D8" i="13" l="1"/>
  <c r="C8" i="13"/>
  <c r="B8" i="13"/>
  <c r="D7" i="13"/>
  <c r="C7" i="13"/>
  <c r="B7" i="13"/>
  <c r="E7" i="13" s="1"/>
  <c r="D6" i="13"/>
  <c r="C6" i="13"/>
  <c r="B6" i="13"/>
  <c r="D5" i="13"/>
  <c r="C5" i="13"/>
  <c r="B5" i="13"/>
  <c r="D4" i="13"/>
  <c r="C4" i="13"/>
  <c r="B4" i="13"/>
  <c r="E4" i="13" s="1"/>
  <c r="D3" i="13"/>
  <c r="C3" i="13"/>
  <c r="B3" i="13"/>
  <c r="E3" i="13" s="1"/>
  <c r="F3" i="13" s="1"/>
  <c r="G3" i="13" s="1"/>
  <c r="G26" i="9"/>
  <c r="E5" i="13" l="1"/>
  <c r="E8" i="13"/>
  <c r="E6" i="13"/>
  <c r="F4" i="13"/>
  <c r="G4" i="13" s="1"/>
  <c r="F5" i="13" l="1"/>
  <c r="G5" i="13" l="1"/>
  <c r="F6" i="13"/>
  <c r="G6" i="13" l="1"/>
  <c r="F7" i="13"/>
  <c r="G7" i="13" l="1"/>
  <c r="F8" i="13"/>
  <c r="G8" i="13" s="1"/>
  <c r="G28" i="9" l="1"/>
  <c r="P27" i="12" l="1"/>
  <c r="P26" i="12"/>
  <c r="P28" i="9"/>
  <c r="M28" i="12" l="1"/>
  <c r="J28" i="12"/>
  <c r="G28" i="12"/>
  <c r="D28" i="12"/>
  <c r="P25" i="12"/>
  <c r="P28" i="12" l="1"/>
  <c r="M28" i="9"/>
  <c r="J28" i="9"/>
</calcChain>
</file>

<file path=xl/sharedStrings.xml><?xml version="1.0" encoding="utf-8"?>
<sst xmlns="http://schemas.openxmlformats.org/spreadsheetml/2006/main" count="219" uniqueCount="115">
  <si>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</si>
  <si>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</si>
  <si>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</si>
  <si>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</si>
  <si>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</si>
  <si>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</si>
  <si>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</si>
  <si>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</si>
  <si>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</si>
  <si>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</si>
  <si>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</si>
  <si>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</si>
  <si>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</si>
  <si>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</si>
  <si>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</si>
  <si>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</si>
  <si>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</si>
  <si>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</si>
  <si>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</si>
  <si>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</si>
  <si>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</si>
  <si>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 xml:space="preserve">ANÁLISIS DE RESULTADOS </t>
  </si>
  <si>
    <t>Tipo de Indicador</t>
  </si>
  <si>
    <t xml:space="preserve">            II.   RESULTADOS</t>
  </si>
  <si>
    <t>Periodicidad:</t>
  </si>
  <si>
    <t>Bimensual</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</si>
  <si>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</si>
  <si>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</si>
  <si>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</si>
  <si>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</si>
  <si>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</si>
  <si>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</si>
  <si>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</si>
  <si>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</si>
  <si>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</si>
  <si>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</si>
  <si>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</si>
  <si>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</si>
  <si>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</si>
  <si>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</si>
  <si>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</si>
  <si>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</si>
  <si>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</si>
  <si>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</si>
  <si>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</si>
  <si>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</si>
  <si>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</si>
  <si>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</si>
  <si>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</si>
  <si>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</si>
  <si>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</si>
  <si>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</si>
  <si>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</si>
  <si>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</si>
  <si>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</si>
  <si>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</si>
  <si>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</si>
  <si>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</si>
  <si>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</si>
  <si>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</si>
  <si>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</si>
  <si>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</si>
  <si>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</si>
  <si>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HOJA DE VIDA DE INDICADOR DE GESTION</t>
  </si>
  <si>
    <r>
      <rPr>
        <b/>
        <sz val="10"/>
        <rFont val="Arial"/>
        <family val="2"/>
      </rPr>
      <t>ANALISIS DE RESULTADOS 3</t>
    </r>
    <r>
      <rPr>
        <sz val="10"/>
        <rFont val="Arial"/>
        <family val="2"/>
      </rPr>
      <t>:</t>
    </r>
  </si>
  <si>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</si>
  <si>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</si>
  <si>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</si>
  <si>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</si>
  <si>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</si>
  <si>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</si>
  <si>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</si>
  <si>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</si>
  <si>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</si>
  <si>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</si>
  <si>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</si>
  <si>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</si>
  <si>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 xml:space="preserve">Profesional Universitario </t>
  </si>
  <si>
    <t>Jefe Oficina de Control Interno</t>
  </si>
  <si>
    <t>Porcentaje</t>
  </si>
  <si>
    <t>80% - 100%</t>
  </si>
  <si>
    <t>0%-59%</t>
  </si>
  <si>
    <t>60%-79%</t>
  </si>
  <si>
    <t>CÓDIGO: GMC-FO-005</t>
  </si>
  <si>
    <t>VERSIÓN: 03</t>
  </si>
  <si>
    <t>FECHA: 15-Mar-2019</t>
  </si>
  <si>
    <t>I Trimestre</t>
  </si>
  <si>
    <t>II Trimestre</t>
  </si>
  <si>
    <t>III Trimestre</t>
  </si>
  <si>
    <t>IV Trimestre</t>
  </si>
  <si>
    <t>(Auditorias a proceso realizadas /  Autoria a procesos programadas) *100</t>
  </si>
  <si>
    <t>Auditorias internas realizadas a procesos</t>
  </si>
  <si>
    <t>(Numero de Informes realizados/ Numero de informes programados) *100</t>
  </si>
  <si>
    <t>Informes de seguimiento y evaluación realizados</t>
  </si>
  <si>
    <t>Red Interna:CONTROL_INTERNO(X:)\AÑO 2020 \AUDITORIAS INTERNAS/Informe</t>
  </si>
  <si>
    <t>Miden el avance en la ejecución de las auditorias de los procesos establecidas en el programa de auditoria.  Nota: La auditoria al proceso comprende la planeación , ejecución y evaluación de esta que se pondera con el 50% , 45% y  5% respectivamente. 
Planeación :  Comprende el Programa de Auditoria, plan de auditoria y la elaboracion listas de verificación asi como todo la revision documental previa. 
 Ejecución : Comprende desde la apertura de auditora hasta la finalización de entrevistas y análisis de auditor.
Evaluación: Desde la elaboración del informe preliminar hasta la entrega del informe de cierre.</t>
  </si>
  <si>
    <t xml:space="preserve">Mide  el avance en la ejecución de los informes de seguimiento y evaluación realizados
</t>
  </si>
  <si>
    <t>Indicador revisado y/o actualizado y aprobado por el lider del proceso 30/03/2020</t>
  </si>
  <si>
    <t>Red Interna:CONTROL_INTERNO(X:)\AÑO 2022</t>
  </si>
  <si>
    <t>No se programó avance para el trimestre.</t>
  </si>
  <si>
    <t>Sin Medición</t>
  </si>
  <si>
    <t xml:space="preserve">En el primer trimestre, la Oficina de Control Interno realizó los siguientes informes programados:
1. Informe de seguimiento y evaluación a PQRS II SEMESTRE 2023
2. Informe de Seguimiento y Evaluación Derechos de Autor Vigencia 2023
3. Seguimiento trimestral a planes de mejoramiento 
4. Informe Evaluación del Sistema de Control Interno Contable vigencia 2023
5. Rendición Cuenta Anual Contraloría de Bogotá D.C. 2023 (Certificado Rendición de la Cuenta)
6. Informe de Seguimiento y Evaluación Estrategia y Audiencia de Rendición de Cuentas II
semestre 2023
7. Evaluación Estado del Sistema de Control Interno de la entidad II Semestre 2023
8. Informe de seguimiento al Plan Anticorrupción y Atención al ciudadano correspondiente al tercer cuatrimestre de la vigencia 2023.
9. Informe de Austeridad del Gasto 
</t>
  </si>
  <si>
    <t xml:space="preserve">A la fecha el proceso de evaluación independiente ha desarrollado el 20% del Programa Anual de Auditorias establecidas en la vigencia correspondientes a la fase de planeación y e inicio de la ejecución de la auditorias de Gestión Financiera cuya apertura se realizó el 26 de junio, así mismo se inició la fase de planeación de las auditorias de Gestión Jurídica, Direccionamiento Estratégico y Mejora Continua a iniciarse en siguiente trimestre.
</t>
  </si>
  <si>
    <t xml:space="preserve">En el segundo  trimestre, la Oficina de Control Interno realizó los siguientes informes programados:                                                                                                                 1.Informes de Seguimiento al Programa de Transparencia y Ética primer cuatrimestre de la vigencia 2024.                                                                                                                     2.Informe de seguimiento y evaluación al mapa de riesgos de corrupción                                     3.Informe de Seguimiento y Evaluación plan de acción vigencia 2023.
4.Informe de Evaluación por Dependencias vigencia 2023.                                                       5.informe del seguimiento al Sistema
de Información del Empleo Público- SIDEAP.                                                                                6 Informe de Gestión OCI Primer Semestre de 2024.                                                                   7 Informe Austeridad del Gasto Primer trimestre 2024                                                                              8. Formulario Único de Reporte y
Avance a la Gestión (FURAG) vigencia 2023. 9. Seguimiento trimestral a planes de mejoramiento
 </t>
  </si>
  <si>
    <t>Ponderación</t>
  </si>
  <si>
    <t>total %</t>
  </si>
  <si>
    <t>Proceso</t>
  </si>
  <si>
    <t>Planeación</t>
  </si>
  <si>
    <t>Ejecución</t>
  </si>
  <si>
    <t>Evaluación</t>
  </si>
  <si>
    <t>Total</t>
  </si>
  <si>
    <t>Direccionamiento Estrategico</t>
  </si>
  <si>
    <t>Mejora Continua</t>
  </si>
  <si>
    <t>Gestión Juridica</t>
  </si>
  <si>
    <t>Seguridad y Salud en 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</si>
</sst>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
      <sz val="8"/>
      <name val="Calibri"/>
      <family val="2"/>
      <scheme val="minor"/>
    </font>
    <font>
      <sz val="10"/>
      <color theme="1"/>
      <name val="Calibri"/>
      <family val="2"/>
      <scheme val="minor"/>
    </font>
    <font>
      <b/>
      <sz val="10"/>
      <color theme="1"/>
      <name val="Calibri"/>
      <family val="2"/>
      <scheme val="minor"/>
    </font>
    <font>
      <sz val="10"/>
      <color rgb="FF000000"/>
      <name val="Calibri"/>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1" applyNumberFormat="0" applyAlignment="0" applyProtection="0"/>
    <xf numFmtId="0" fontId="9" fillId="22" borderId="32"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3" applyNumberFormat="0" applyFill="0" applyAlignment="0" applyProtection="0"/>
    <xf numFmtId="0" fontId="20" fillId="0" borderId="34" applyNumberFormat="0" applyFill="0" applyAlignment="0" applyProtection="0"/>
    <xf numFmtId="0" fontId="11" fillId="0" borderId="35" applyNumberFormat="0" applyFill="0" applyAlignment="0" applyProtection="0"/>
    <xf numFmtId="0" fontId="11" fillId="0" borderId="0" applyNumberFormat="0" applyFill="0" applyBorder="0" applyAlignment="0" applyProtection="0"/>
    <xf numFmtId="0" fontId="12" fillId="8" borderId="31" applyNumberFormat="0" applyAlignment="0" applyProtection="0"/>
    <xf numFmtId="0" fontId="10" fillId="0" borderId="36"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7" applyNumberFormat="0" applyFont="0" applyAlignment="0" applyProtection="0"/>
    <xf numFmtId="0" fontId="15" fillId="21" borderId="38"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9" applyNumberFormat="0" applyFill="0" applyAlignment="0" applyProtection="0"/>
    <xf numFmtId="0" fontId="16" fillId="0" borderId="0" applyNumberFormat="0" applyFill="0" applyBorder="0" applyAlignment="0" applyProtection="0"/>
    <xf numFmtId="0" fontId="4" fillId="0" borderId="0"/>
  </cellStyleXfs>
  <cellXfs count="221">
    <xf numFmtId="0" fontId="0" fillId="0" borderId="0" xfId="0"/>
    <xf numFmtId="0" fontId="4" fillId="0" borderId="0" xfId="0" applyFont="1"/>
    <xf numFmtId="0" fontId="24" fillId="29" borderId="27" xfId="0" applyFont="1" applyFill="1" applyBorder="1" applyAlignment="1">
      <alignment horizontal="center" vertical="center" wrapText="1"/>
    </xf>
    <xf numFmtId="0" fontId="24" fillId="29" borderId="20"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23" fillId="2" borderId="29" xfId="0" applyFont="1" applyFill="1" applyBorder="1" applyAlignment="1">
      <alignment horizontal="center"/>
    </xf>
    <xf numFmtId="0" fontId="23" fillId="2" borderId="18" xfId="0" applyFont="1" applyFill="1" applyBorder="1" applyAlignment="1">
      <alignment horizontal="center"/>
    </xf>
    <xf numFmtId="0" fontId="23" fillId="2" borderId="22"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4" fillId="0" borderId="0" xfId="0" applyFont="1" applyAlignment="1">
      <alignment horizontal="left"/>
    </xf>
    <xf numFmtId="0" fontId="23" fillId="0" borderId="17"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44" xfId="0" applyFont="1" applyBorder="1" applyAlignment="1">
      <alignment horizontal="center" vertical="center"/>
    </xf>
    <xf numFmtId="0" fontId="26" fillId="0" borderId="5" xfId="0" applyFont="1" applyBorder="1" applyAlignment="1">
      <alignment horizontal="center" vertical="center"/>
    </xf>
    <xf numFmtId="0" fontId="23" fillId="0" borderId="21" xfId="0" applyFont="1" applyBorder="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xf numFmtId="0" fontId="4" fillId="0" borderId="1" xfId="0" applyFont="1" applyBorder="1"/>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14" fontId="4" fillId="0" borderId="44" xfId="0" applyNumberFormat="1" applyFont="1" applyBorder="1" applyAlignment="1" applyProtection="1">
      <alignment horizontal="center" vertical="center" wrapText="1"/>
      <protection locked="0"/>
    </xf>
    <xf numFmtId="14" fontId="4" fillId="0" borderId="59" xfId="0" applyNumberFormat="1" applyFont="1" applyBorder="1" applyAlignment="1" applyProtection="1">
      <alignment horizontal="center" vertical="center" wrapText="1"/>
      <protection locked="0"/>
    </xf>
    <xf numFmtId="10" fontId="22" fillId="0" borderId="0" xfId="2" applyNumberFormat="1" applyFont="1" applyBorder="1" applyAlignment="1" applyProtection="1">
      <alignment vertical="center" wrapText="1"/>
    </xf>
    <xf numFmtId="0" fontId="22" fillId="0" borderId="0" xfId="2" applyNumberFormat="1" applyFont="1" applyBorder="1" applyAlignment="1" applyProtection="1">
      <alignment vertical="center" wrapText="1"/>
    </xf>
    <xf numFmtId="14" fontId="4" fillId="0" borderId="1" xfId="0" applyNumberFormat="1" applyFont="1" applyBorder="1" applyAlignment="1" applyProtection="1">
      <alignment horizontal="left" vertical="center" wrapText="1"/>
      <protection locked="0"/>
    </xf>
    <xf numFmtId="0" fontId="31" fillId="0" borderId="1" xfId="0" applyFont="1" applyBorder="1"/>
    <xf numFmtId="9" fontId="32" fillId="0" borderId="1" xfId="0" applyNumberFormat="1" applyFont="1" applyBorder="1" applyAlignment="1">
      <alignment horizontal="center"/>
    </xf>
    <xf numFmtId="9" fontId="31" fillId="0" borderId="1" xfId="0" applyNumberFormat="1" applyFont="1" applyBorder="1" applyAlignment="1">
      <alignment horizontal="center"/>
    </xf>
    <xf numFmtId="0" fontId="32" fillId="0" borderId="1" xfId="0" applyFont="1" applyBorder="1"/>
    <xf numFmtId="0" fontId="31" fillId="0" borderId="60" xfId="0" applyFont="1" applyBorder="1" applyAlignment="1">
      <alignment horizontal="center"/>
    </xf>
    <xf numFmtId="0" fontId="31" fillId="0" borderId="1" xfId="0" applyFont="1" applyBorder="1" applyAlignment="1">
      <alignment horizontal="center"/>
    </xf>
    <xf numFmtId="0" fontId="33" fillId="30" borderId="28" xfId="0" applyFont="1" applyFill="1" applyBorder="1" applyAlignment="1">
      <alignment vertical="center"/>
    </xf>
    <xf numFmtId="9" fontId="31" fillId="0" borderId="60" xfId="0" applyNumberFormat="1" applyFont="1" applyBorder="1" applyAlignment="1">
      <alignment horizontal="center"/>
    </xf>
    <xf numFmtId="9" fontId="31" fillId="30" borderId="1" xfId="1" applyFont="1" applyFill="1" applyBorder="1" applyAlignment="1">
      <alignment horizontal="center"/>
    </xf>
    <xf numFmtId="9" fontId="31" fillId="0" borderId="61" xfId="0" applyNumberFormat="1" applyFont="1" applyBorder="1" applyAlignment="1">
      <alignment horizontal="center" vertical="center"/>
    </xf>
    <xf numFmtId="10" fontId="31" fillId="0" borderId="1" xfId="1" applyNumberFormat="1" applyFont="1" applyFill="1" applyBorder="1" applyAlignment="1">
      <alignment horizontal="center" vertical="center"/>
    </xf>
    <xf numFmtId="16" fontId="0" fillId="0" borderId="0" xfId="0" applyNumberFormat="1"/>
    <xf numFmtId="9" fontId="31" fillId="0" borderId="1" xfId="1" applyFont="1" applyBorder="1" applyAlignment="1">
      <alignment horizontal="center"/>
    </xf>
    <xf numFmtId="9" fontId="0" fillId="0" borderId="0" xfId="0" applyNumberFormat="1"/>
    <xf numFmtId="0" fontId="4" fillId="0" borderId="0" xfId="0" applyFont="1" applyAlignment="1">
      <alignment horizontal="center" vertical="center" wrapText="1"/>
    </xf>
    <xf numFmtId="0" fontId="4" fillId="0" borderId="22"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4" fillId="0" borderId="13" xfId="0" applyFont="1" applyBorder="1" applyAlignment="1" applyProtection="1">
      <alignment horizontal="center"/>
      <protection locked="0"/>
    </xf>
    <xf numFmtId="9" fontId="23" fillId="0" borderId="18" xfId="1" applyFont="1" applyBorder="1" applyAlignment="1" applyProtection="1">
      <alignment horizontal="center"/>
      <protection locked="0"/>
    </xf>
    <xf numFmtId="9" fontId="23" fillId="0" borderId="10" xfId="1" applyFont="1" applyBorder="1" applyAlignment="1" applyProtection="1">
      <alignment horizontal="center"/>
      <protection locked="0"/>
    </xf>
    <xf numFmtId="10" fontId="23" fillId="0" borderId="45" xfId="1" applyNumberFormat="1" applyFont="1" applyBorder="1" applyAlignment="1" applyProtection="1">
      <alignment horizontal="center"/>
    </xf>
    <xf numFmtId="10" fontId="23" fillId="0" borderId="46" xfId="1" applyNumberFormat="1" applyFont="1" applyBorder="1" applyAlignment="1" applyProtection="1">
      <alignment horizontal="center"/>
    </xf>
    <xf numFmtId="0" fontId="4" fillId="0" borderId="22"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10" fontId="23" fillId="0" borderId="27" xfId="1" applyNumberFormat="1" applyFont="1" applyBorder="1" applyAlignment="1" applyProtection="1">
      <alignment horizontal="center"/>
    </xf>
    <xf numFmtId="10" fontId="23" fillId="0" borderId="20" xfId="1" applyNumberFormat="1" applyFont="1" applyBorder="1" applyAlignment="1" applyProtection="1">
      <alignment horizontal="center"/>
    </xf>
    <xf numFmtId="9" fontId="23" fillId="30" borderId="18" xfId="1" applyFont="1" applyFill="1" applyBorder="1" applyAlignment="1" applyProtection="1">
      <alignment horizontal="center"/>
      <protection locked="0"/>
    </xf>
    <xf numFmtId="9" fontId="23" fillId="30" borderId="43" xfId="1" applyFont="1" applyFill="1" applyBorder="1" applyAlignment="1" applyProtection="1">
      <alignment horizontal="center"/>
      <protection locked="0"/>
    </xf>
    <xf numFmtId="9" fontId="23" fillId="30" borderId="10" xfId="1" applyFont="1" applyFill="1" applyBorder="1" applyAlignment="1" applyProtection="1">
      <alignment horizontal="center"/>
      <protection locked="0"/>
    </xf>
    <xf numFmtId="0" fontId="25" fillId="28" borderId="18" xfId="2" applyFont="1" applyFill="1" applyBorder="1" applyAlignment="1" applyProtection="1">
      <alignment horizontal="center"/>
    </xf>
    <xf numFmtId="0" fontId="25" fillId="28" borderId="10" xfId="2" applyFont="1" applyFill="1" applyBorder="1" applyAlignment="1" applyProtection="1">
      <alignment horizontal="center"/>
    </xf>
    <xf numFmtId="0" fontId="23" fillId="27" borderId="25" xfId="3" applyFont="1" applyFill="1" applyBorder="1" applyAlignment="1">
      <alignment horizontal="center" vertical="center" wrapText="1"/>
    </xf>
    <xf numFmtId="0" fontId="23" fillId="27" borderId="26" xfId="3" applyFont="1" applyFill="1" applyBorder="1" applyAlignment="1">
      <alignment horizontal="center" vertical="center" wrapText="1"/>
    </xf>
    <xf numFmtId="0" fontId="22" fillId="0" borderId="18" xfId="2" applyFont="1" applyBorder="1" applyAlignment="1" applyProtection="1">
      <alignment horizontal="center" vertical="center" wrapText="1"/>
      <protection locked="0"/>
    </xf>
    <xf numFmtId="0" fontId="22" fillId="0" borderId="10" xfId="2" applyFont="1" applyBorder="1" applyAlignment="1" applyProtection="1">
      <alignment horizontal="center" vertical="center" wrapText="1"/>
      <protection locked="0"/>
    </xf>
    <xf numFmtId="0" fontId="23" fillId="2" borderId="45"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5" fillId="28" borderId="8" xfId="2" applyFont="1" applyFill="1" applyBorder="1" applyAlignment="1" applyProtection="1">
      <alignment horizontal="center" vertical="center" wrapText="1"/>
    </xf>
    <xf numFmtId="0" fontId="25" fillId="28" borderId="24" xfId="2" applyFont="1" applyFill="1" applyBorder="1" applyAlignment="1" applyProtection="1">
      <alignment horizontal="center" vertical="center" wrapText="1"/>
    </xf>
    <xf numFmtId="0" fontId="25" fillId="28" borderId="43" xfId="2" applyFont="1" applyFill="1" applyBorder="1" applyAlignment="1" applyProtection="1">
      <alignment horizontal="center"/>
    </xf>
    <xf numFmtId="0" fontId="25" fillId="28" borderId="18" xfId="2" applyFont="1" applyFill="1" applyBorder="1" applyAlignment="1" applyProtection="1">
      <alignment horizontal="center" vertical="center" wrapText="1"/>
    </xf>
    <xf numFmtId="0" fontId="25" fillId="28" borderId="43" xfId="2" applyFont="1" applyFill="1" applyBorder="1" applyAlignment="1" applyProtection="1">
      <alignment horizontal="center" vertical="center" wrapText="1"/>
    </xf>
    <xf numFmtId="0" fontId="25" fillId="28" borderId="47" xfId="2" applyFont="1" applyFill="1" applyBorder="1" applyAlignment="1" applyProtection="1">
      <alignment horizontal="center" vertical="center" wrapText="1"/>
    </xf>
    <xf numFmtId="0" fontId="4" fillId="0" borderId="40"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24" fillId="29" borderId="27" xfId="0" applyFont="1" applyFill="1" applyBorder="1" applyAlignment="1">
      <alignment horizontal="center"/>
    </xf>
    <xf numFmtId="0" fontId="24" fillId="29" borderId="20" xfId="0" applyFont="1" applyFill="1" applyBorder="1" applyAlignment="1">
      <alignment horizontal="center"/>
    </xf>
    <xf numFmtId="0" fontId="24" fillId="29" borderId="21" xfId="0" applyFont="1" applyFill="1" applyBorder="1" applyAlignment="1">
      <alignment horizontal="center"/>
    </xf>
    <xf numFmtId="0" fontId="23" fillId="2" borderId="27"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5" fillId="28" borderId="8" xfId="2" applyFont="1" applyFill="1" applyBorder="1" applyAlignment="1" applyProtection="1">
      <alignment horizontal="center"/>
    </xf>
    <xf numFmtId="0" fontId="25" fillId="28" borderId="24" xfId="2" applyFont="1" applyFill="1" applyBorder="1" applyAlignment="1" applyProtection="1">
      <alignment horizontal="center"/>
    </xf>
    <xf numFmtId="0" fontId="4" fillId="30" borderId="11" xfId="0" applyFont="1" applyFill="1" applyBorder="1" applyAlignment="1" applyProtection="1">
      <alignment horizontal="center" vertical="center" wrapText="1"/>
      <protection locked="0"/>
    </xf>
    <xf numFmtId="0" fontId="4" fillId="30" borderId="16" xfId="0" applyFont="1" applyFill="1" applyBorder="1" applyAlignment="1" applyProtection="1">
      <alignment horizontal="center" vertical="center" wrapText="1"/>
      <protection locked="0"/>
    </xf>
    <xf numFmtId="0" fontId="4" fillId="30" borderId="25" xfId="0" applyFont="1" applyFill="1" applyBorder="1" applyAlignment="1" applyProtection="1">
      <alignment horizontal="center" vertical="center" wrapText="1"/>
      <protection locked="0"/>
    </xf>
    <xf numFmtId="0" fontId="4" fillId="30" borderId="26" xfId="0" applyFont="1" applyFill="1" applyBorder="1" applyAlignment="1" applyProtection="1">
      <alignment horizontal="center" vertical="center" wrapText="1"/>
      <protection locked="0"/>
    </xf>
    <xf numFmtId="0" fontId="25" fillId="28" borderId="22" xfId="2" applyFont="1" applyFill="1" applyBorder="1" applyAlignment="1" applyProtection="1">
      <alignment horizontal="center" vertical="center" wrapText="1"/>
    </xf>
    <xf numFmtId="0" fontId="25" fillId="28" borderId="30" xfId="2" applyFont="1" applyFill="1" applyBorder="1" applyAlignment="1" applyProtection="1">
      <alignment horizontal="center" vertical="center" wrapText="1"/>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23" fillId="26" borderId="8" xfId="3" applyFont="1" applyFill="1" applyBorder="1" applyAlignment="1">
      <alignment horizontal="center" vertical="center" wrapText="1"/>
    </xf>
    <xf numFmtId="0" fontId="23" fillId="26" borderId="24" xfId="3" applyFont="1" applyFill="1" applyBorder="1" applyAlignment="1">
      <alignment horizontal="center" vertical="center" wrapText="1"/>
    </xf>
    <xf numFmtId="0" fontId="23" fillId="25" borderId="11" xfId="3" applyFont="1" applyFill="1" applyBorder="1" applyAlignment="1">
      <alignment horizontal="center" vertical="center" wrapText="1"/>
    </xf>
    <xf numFmtId="0" fontId="23" fillId="25" borderId="16" xfId="3" applyFont="1" applyFill="1" applyBorder="1" applyAlignment="1">
      <alignment horizontal="center" vertical="center" wrapText="1"/>
    </xf>
    <xf numFmtId="9" fontId="4" fillId="0" borderId="40" xfId="0" applyNumberFormat="1" applyFont="1" applyBorder="1" applyAlignment="1" applyProtection="1">
      <alignment horizontal="center" vertical="center" wrapText="1"/>
      <protection locked="0"/>
    </xf>
    <xf numFmtId="0" fontId="29"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0" fontId="23" fillId="0" borderId="20" xfId="0" applyFont="1" applyBorder="1" applyAlignment="1" applyProtection="1">
      <alignment horizontal="center" vertical="top" wrapText="1"/>
      <protection locked="0"/>
    </xf>
    <xf numFmtId="0" fontId="23" fillId="0" borderId="21" xfId="0" applyFont="1" applyBorder="1" applyAlignment="1" applyProtection="1">
      <alignment horizontal="center" vertical="top" wrapText="1"/>
      <protection locked="0"/>
    </xf>
    <xf numFmtId="0" fontId="24" fillId="29" borderId="27" xfId="0" applyFont="1" applyFill="1" applyBorder="1" applyAlignment="1">
      <alignment horizontal="center" vertical="center"/>
    </xf>
    <xf numFmtId="0" fontId="24" fillId="29" borderId="20" xfId="0" applyFont="1" applyFill="1" applyBorder="1" applyAlignment="1">
      <alignment horizontal="center" vertical="center"/>
    </xf>
    <xf numFmtId="0" fontId="24" fillId="29" borderId="27" xfId="0" applyFont="1" applyFill="1" applyBorder="1" applyAlignment="1">
      <alignment horizontal="center" vertical="center" wrapText="1"/>
    </xf>
    <xf numFmtId="0" fontId="24" fillId="29" borderId="20"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4" fillId="0" borderId="20" xfId="0" applyFont="1" applyBorder="1" applyAlignment="1" applyProtection="1">
      <alignment horizontal="center" vertical="top" wrapText="1"/>
      <protection locked="0"/>
    </xf>
    <xf numFmtId="0" fontId="4" fillId="0" borderId="21" xfId="0" applyFont="1" applyBorder="1" applyAlignment="1" applyProtection="1">
      <alignment horizontal="center" vertical="top" wrapText="1"/>
      <protection locked="0"/>
    </xf>
    <xf numFmtId="0" fontId="4" fillId="0" borderId="20" xfId="0" applyFont="1" applyBorder="1" applyAlignment="1" applyProtection="1">
      <alignment horizontal="left" vertical="top" wrapText="1"/>
      <protection locked="0"/>
    </xf>
    <xf numFmtId="0" fontId="23" fillId="0" borderId="20" xfId="0"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4" fillId="30" borderId="1" xfId="48" quotePrefix="1" applyFill="1" applyBorder="1" applyAlignment="1">
      <alignment horizontal="left" vertical="center"/>
    </xf>
    <xf numFmtId="0" fontId="22" fillId="0" borderId="3" xfId="2" applyFont="1" applyFill="1" applyBorder="1" applyAlignment="1" applyProtection="1">
      <alignment horizontal="center" vertical="top" wrapText="1"/>
      <protection locked="0"/>
    </xf>
    <xf numFmtId="0" fontId="22" fillId="0" borderId="4" xfId="2" applyFont="1" applyFill="1" applyBorder="1" applyAlignment="1" applyProtection="1">
      <alignment horizontal="center" vertical="top" wrapText="1"/>
      <protection locked="0"/>
    </xf>
    <xf numFmtId="0" fontId="22" fillId="0" borderId="5" xfId="2" applyFont="1" applyFill="1" applyBorder="1" applyAlignment="1" applyProtection="1">
      <alignment horizontal="center" vertical="top" wrapText="1"/>
      <protection locked="0"/>
    </xf>
    <xf numFmtId="0" fontId="22" fillId="0" borderId="17" xfId="2" applyFont="1" applyFill="1" applyBorder="1" applyAlignment="1" applyProtection="1">
      <alignment horizontal="center" vertical="top" wrapText="1"/>
      <protection locked="0"/>
    </xf>
    <xf numFmtId="0" fontId="22" fillId="0" borderId="14" xfId="2" applyFont="1" applyFill="1" applyBorder="1" applyAlignment="1" applyProtection="1">
      <alignment horizontal="center" vertical="top" wrapText="1"/>
      <protection locked="0"/>
    </xf>
    <xf numFmtId="0" fontId="22" fillId="0" borderId="15" xfId="2" applyFont="1" applyFill="1" applyBorder="1" applyAlignment="1" applyProtection="1">
      <alignment horizontal="center" vertical="top" wrapText="1"/>
      <protection locked="0"/>
    </xf>
    <xf numFmtId="0" fontId="22" fillId="0" borderId="27" xfId="2" applyFont="1" applyFill="1" applyBorder="1" applyAlignment="1" applyProtection="1">
      <alignment horizontal="center"/>
      <protection locked="0"/>
    </xf>
    <xf numFmtId="0" fontId="22" fillId="0" borderId="20" xfId="2" applyFont="1" applyFill="1" applyBorder="1" applyAlignment="1" applyProtection="1">
      <alignment horizontal="center"/>
      <protection locked="0"/>
    </xf>
    <xf numFmtId="0" fontId="22" fillId="0" borderId="21" xfId="2" applyFont="1" applyFill="1" applyBorder="1" applyAlignment="1" applyProtection="1">
      <alignment horizontal="center"/>
      <protection locked="0"/>
    </xf>
    <xf numFmtId="0" fontId="4" fillId="0" borderId="27"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lignment horizontal="center"/>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52"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53"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4" xfId="0" quotePrefix="1" applyFont="1" applyBorder="1" applyAlignment="1">
      <alignment horizontal="center" vertical="center"/>
    </xf>
    <xf numFmtId="9" fontId="23" fillId="28" borderId="27" xfId="1" applyFont="1" applyFill="1" applyBorder="1" applyAlignment="1" applyProtection="1">
      <alignment horizontal="left" vertical="center" wrapText="1"/>
      <protection locked="0"/>
    </xf>
    <xf numFmtId="9" fontId="23" fillId="28" borderId="21" xfId="1" applyFont="1" applyFill="1" applyBorder="1" applyAlignment="1" applyProtection="1">
      <alignment horizontal="left" vertical="center" wrapText="1"/>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8" xfId="1" applyFont="1" applyFill="1" applyBorder="1" applyAlignment="1" applyProtection="1">
      <alignment horizontal="left" vertical="center" wrapText="1"/>
      <protection locked="0"/>
    </xf>
    <xf numFmtId="9" fontId="23" fillId="28" borderId="49" xfId="1" applyFont="1" applyFill="1" applyBorder="1" applyAlignment="1" applyProtection="1">
      <alignment horizontal="left" vertical="center" wrapText="1"/>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27" xfId="0" applyFont="1" applyBorder="1" applyAlignment="1">
      <alignment horizontal="left"/>
    </xf>
    <xf numFmtId="0" fontId="4" fillId="0" borderId="20"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3" fillId="2" borderId="27" xfId="0" applyFont="1" applyFill="1" applyBorder="1" applyAlignment="1" applyProtection="1">
      <alignment horizontal="center" vertical="center"/>
      <protection locked="0"/>
    </xf>
    <xf numFmtId="0" fontId="23" fillId="2" borderId="20" xfId="0" applyFont="1" applyFill="1" applyBorder="1" applyAlignment="1" applyProtection="1">
      <alignment horizontal="center" vertical="center"/>
      <protection locked="0"/>
    </xf>
    <xf numFmtId="0" fontId="23" fillId="2" borderId="46" xfId="0" applyFont="1" applyFill="1" applyBorder="1" applyAlignment="1" applyProtection="1">
      <alignment horizontal="center" vertical="center"/>
      <protection locked="0"/>
    </xf>
    <xf numFmtId="10" fontId="23" fillId="0" borderId="40" xfId="1" applyNumberFormat="1" applyFont="1" applyBorder="1" applyAlignment="1" applyProtection="1">
      <alignment horizontal="center" vertical="center"/>
    </xf>
    <xf numFmtId="10" fontId="23" fillId="0" borderId="42" xfId="1" applyNumberFormat="1" applyFont="1" applyBorder="1" applyAlignment="1" applyProtection="1">
      <alignment horizontal="center" vertical="center"/>
    </xf>
    <xf numFmtId="10" fontId="23" fillId="0" borderId="41" xfId="1" applyNumberFormat="1" applyFont="1" applyBorder="1" applyAlignment="1" applyProtection="1">
      <alignment horizontal="center" vertical="center"/>
    </xf>
    <xf numFmtId="10" fontId="23" fillId="0" borderId="6" xfId="1" applyNumberFormat="1" applyFont="1" applyBorder="1" applyAlignment="1" applyProtection="1">
      <alignment horizontal="center" vertical="center"/>
    </xf>
    <xf numFmtId="10" fontId="23" fillId="0" borderId="0" xfId="1" applyNumberFormat="1" applyFont="1" applyBorder="1" applyAlignment="1" applyProtection="1">
      <alignment horizontal="center" vertical="center"/>
    </xf>
    <xf numFmtId="10" fontId="23" fillId="0" borderId="7" xfId="1" applyNumberFormat="1" applyFont="1" applyBorder="1" applyAlignment="1" applyProtection="1">
      <alignment horizontal="center" vertical="center"/>
    </xf>
    <xf numFmtId="10" fontId="23" fillId="0" borderId="17" xfId="1" applyNumberFormat="1" applyFont="1" applyBorder="1" applyAlignment="1" applyProtection="1">
      <alignment horizontal="center" vertical="center"/>
    </xf>
    <xf numFmtId="10" fontId="23" fillId="0" borderId="14" xfId="1" applyNumberFormat="1" applyFont="1" applyBorder="1" applyAlignment="1" applyProtection="1">
      <alignment horizontal="center" vertical="center"/>
    </xf>
    <xf numFmtId="10" fontId="23" fillId="0" borderId="15" xfId="1" applyNumberFormat="1" applyFont="1" applyBorder="1" applyAlignment="1" applyProtection="1">
      <alignment horizontal="center" vertical="center"/>
    </xf>
    <xf numFmtId="10" fontId="23" fillId="30" borderId="18" xfId="1" applyNumberFormat="1" applyFont="1" applyFill="1" applyBorder="1" applyAlignment="1" applyProtection="1">
      <alignment horizontal="center"/>
      <protection locked="0"/>
    </xf>
    <xf numFmtId="10" fontId="23" fillId="30" borderId="43" xfId="1" applyNumberFormat="1" applyFont="1" applyFill="1" applyBorder="1" applyAlignment="1" applyProtection="1">
      <alignment horizontal="center"/>
      <protection locked="0"/>
    </xf>
    <xf numFmtId="10" fontId="23" fillId="30" borderId="10" xfId="1" applyNumberFormat="1" applyFont="1" applyFill="1" applyBorder="1" applyAlignment="1" applyProtection="1">
      <alignment horizontal="center"/>
      <protection locked="0"/>
    </xf>
    <xf numFmtId="0" fontId="4" fillId="0" borderId="52" xfId="0" applyFont="1" applyBorder="1" applyAlignment="1" applyProtection="1">
      <alignment horizontal="center" vertical="top" wrapText="1"/>
      <protection locked="0"/>
    </xf>
    <xf numFmtId="0" fontId="4" fillId="0" borderId="55" xfId="0" applyFont="1" applyBorder="1" applyAlignment="1" applyProtection="1">
      <alignment horizontal="center" vertical="top" wrapText="1"/>
      <protection locked="0"/>
    </xf>
    <xf numFmtId="0" fontId="4" fillId="0" borderId="56" xfId="0" applyFont="1" applyBorder="1" applyAlignment="1" applyProtection="1">
      <alignment horizontal="center" vertical="top" wrapText="1"/>
      <protection locked="0"/>
    </xf>
    <xf numFmtId="0" fontId="4" fillId="0" borderId="46" xfId="0" applyFont="1" applyBorder="1" applyAlignment="1" applyProtection="1">
      <alignment horizontal="center" vertical="top" wrapText="1"/>
      <protection locked="0"/>
    </xf>
    <xf numFmtId="0" fontId="4" fillId="0" borderId="19" xfId="0" applyFont="1" applyBorder="1" applyAlignment="1" applyProtection="1">
      <alignment horizontal="center" vertical="top" wrapText="1"/>
      <protection locked="0"/>
    </xf>
    <xf numFmtId="0" fontId="4" fillId="0" borderId="23" xfId="0" applyFont="1" applyBorder="1" applyAlignment="1" applyProtection="1">
      <alignment horizontal="center" vertical="top" wrapText="1"/>
      <protection locked="0"/>
    </xf>
    <xf numFmtId="9" fontId="23" fillId="0" borderId="27" xfId="1" applyFont="1" applyBorder="1" applyAlignment="1" applyProtection="1">
      <alignment horizontal="center"/>
    </xf>
    <xf numFmtId="9" fontId="23" fillId="0" borderId="20" xfId="1" applyFont="1" applyBorder="1" applyAlignment="1" applyProtection="1">
      <alignment horizontal="center"/>
    </xf>
    <xf numFmtId="9" fontId="23" fillId="0" borderId="46" xfId="1" applyFont="1" applyBorder="1" applyAlignment="1" applyProtection="1">
      <alignment horizontal="center"/>
    </xf>
    <xf numFmtId="9" fontId="23" fillId="0" borderId="45" xfId="1" applyFont="1" applyBorder="1" applyAlignment="1" applyProtection="1">
      <alignment horizontal="center"/>
    </xf>
    <xf numFmtId="0" fontId="22" fillId="0" borderId="27" xfId="2" applyFont="1" applyFill="1" applyBorder="1" applyAlignment="1" applyProtection="1">
      <alignment horizontal="left"/>
      <protection locked="0"/>
    </xf>
    <xf numFmtId="0" fontId="22" fillId="0" borderId="20" xfId="2" applyFont="1" applyFill="1" applyBorder="1" applyAlignment="1" applyProtection="1">
      <alignment horizontal="left"/>
      <protection locked="0"/>
    </xf>
    <xf numFmtId="0" fontId="22" fillId="0" borderId="21" xfId="2" applyFont="1" applyFill="1" applyBorder="1" applyAlignment="1" applyProtection="1">
      <alignment horizontal="left"/>
      <protection locked="0"/>
    </xf>
    <xf numFmtId="0" fontId="4" fillId="0" borderId="3" xfId="2" applyFont="1" applyFill="1" applyBorder="1" applyAlignment="1" applyProtection="1">
      <alignment horizontal="center" wrapText="1"/>
      <protection locked="0"/>
    </xf>
    <xf numFmtId="0" fontId="22" fillId="0" borderId="4" xfId="2" applyFont="1" applyFill="1" applyBorder="1" applyAlignment="1" applyProtection="1">
      <alignment horizontal="center" wrapText="1"/>
      <protection locked="0"/>
    </xf>
    <xf numFmtId="0" fontId="22" fillId="0" borderId="5" xfId="2" applyFont="1" applyFill="1" applyBorder="1" applyAlignment="1" applyProtection="1">
      <alignment horizontal="center" wrapText="1"/>
      <protection locked="0"/>
    </xf>
    <xf numFmtId="0" fontId="22" fillId="0" borderId="17" xfId="2" applyFont="1" applyFill="1" applyBorder="1" applyAlignment="1" applyProtection="1">
      <alignment horizontal="center" wrapText="1"/>
      <protection locked="0"/>
    </xf>
    <xf numFmtId="0" fontId="22" fillId="0" borderId="14" xfId="2" applyFont="1" applyFill="1" applyBorder="1" applyAlignment="1" applyProtection="1">
      <alignment horizontal="center" wrapText="1"/>
      <protection locked="0"/>
    </xf>
    <xf numFmtId="0" fontId="22" fillId="0" borderId="15" xfId="2" applyFont="1" applyFill="1" applyBorder="1" applyAlignment="1" applyProtection="1">
      <alignment horizontal="center" wrapText="1"/>
      <protection locked="0"/>
    </xf>
    <xf numFmtId="0" fontId="31" fillId="0" borderId="2" xfId="0" applyFont="1" applyBorder="1" applyAlignment="1">
      <alignment horizontal="center" vertical="center"/>
    </xf>
    <xf numFmtId="0" fontId="31" fillId="0" borderId="61" xfId="0" applyFont="1" applyBorder="1" applyAlignment="1">
      <alignment horizontal="center" vertical="center"/>
    </xf>
    <xf numFmtId="0" fontId="31" fillId="0" borderId="1" xfId="0" applyFont="1" applyBorder="1" applyAlignment="1">
      <alignment horizontal="center" vertical="center"/>
    </xf>
  </cellXfs>
  <cellStyles count="49">
    <cellStyle name="20% - Énfasis1 2" xfId="4" xr:uid="{00000000-0005-0000-0000-000000000000}"/>
    <cellStyle name="20% - Énfasis2 2" xfId="5" xr:uid="{00000000-0005-0000-0000-000001000000}"/>
    <cellStyle name="20% - Énfasis3 2" xfId="6" xr:uid="{00000000-0005-0000-0000-000002000000}"/>
    <cellStyle name="20% - Énfasis4 2" xfId="7" xr:uid="{00000000-0005-0000-0000-000003000000}"/>
    <cellStyle name="20% - Énfasis5 2" xfId="8" xr:uid="{00000000-0005-0000-0000-000004000000}"/>
    <cellStyle name="20% - Énfasis6 2" xfId="9" xr:uid="{00000000-0005-0000-0000-000005000000}"/>
    <cellStyle name="40% - Énfasis1 2" xfId="10" xr:uid="{00000000-0005-0000-0000-000006000000}"/>
    <cellStyle name="40% - Énfasis2 2" xfId="11" xr:uid="{00000000-0005-0000-0000-000007000000}"/>
    <cellStyle name="40% - Énfasis3 2" xfId="12" xr:uid="{00000000-0005-0000-0000-000008000000}"/>
    <cellStyle name="40% - Énfasis4 2" xfId="13" xr:uid="{00000000-0005-0000-0000-000009000000}"/>
    <cellStyle name="40% - Énfasis5 2" xfId="14" xr:uid="{00000000-0005-0000-0000-00000A000000}"/>
    <cellStyle name="40% - Énfasis6 2" xfId="15" xr:uid="{00000000-0005-0000-0000-00000B000000}"/>
    <cellStyle name="60% - Énfasis1 2" xfId="16" xr:uid="{00000000-0005-0000-0000-00000C000000}"/>
    <cellStyle name="60% - Énfasis2 2" xfId="17" xr:uid="{00000000-0005-0000-0000-00000D000000}"/>
    <cellStyle name="60% - Énfasis3 2" xfId="18" xr:uid="{00000000-0005-0000-0000-00000E000000}"/>
    <cellStyle name="60% - Énfasis4 2" xfId="19" xr:uid="{00000000-0005-0000-0000-00000F000000}"/>
    <cellStyle name="60% - Énfasis5 2" xfId="20" xr:uid="{00000000-0005-0000-0000-000010000000}"/>
    <cellStyle name="60% - Énfasis6 2" xfId="21" xr:uid="{00000000-0005-0000-0000-000011000000}"/>
    <cellStyle name="Buena 2" xfId="32" xr:uid="{00000000-0005-0000-0000-000012000000}"/>
    <cellStyle name="Cálculo 2" xfId="29" xr:uid="{00000000-0005-0000-0000-000013000000}"/>
    <cellStyle name="Celda de comprobación 2" xfId="30" xr:uid="{00000000-0005-0000-0000-000014000000}"/>
    <cellStyle name="Celda vinculada 2" xfId="38" xr:uid="{00000000-0005-0000-0000-000015000000}"/>
    <cellStyle name="Encabezado 4 2" xfId="36" xr:uid="{00000000-0005-0000-0000-000016000000}"/>
    <cellStyle name="Énfasis1 2" xfId="22" xr:uid="{00000000-0005-0000-0000-000017000000}"/>
    <cellStyle name="Énfasis2 2" xfId="23" xr:uid="{00000000-0005-0000-0000-000018000000}"/>
    <cellStyle name="Énfasis3 2" xfId="24" xr:uid="{00000000-0005-0000-0000-000019000000}"/>
    <cellStyle name="Énfasis4 2" xfId="25" xr:uid="{00000000-0005-0000-0000-00001A000000}"/>
    <cellStyle name="Énfasis5 2" xfId="26" xr:uid="{00000000-0005-0000-0000-00001B000000}"/>
    <cellStyle name="Énfasis6 2" xfId="27" xr:uid="{00000000-0005-0000-0000-00001C000000}"/>
    <cellStyle name="Entrada 2" xfId="37" xr:uid="{00000000-0005-0000-0000-00001D000000}"/>
    <cellStyle name="Hipervínculo" xfId="2" builtinId="8"/>
    <cellStyle name="Incorrecto 2" xfId="28" xr:uid="{00000000-0005-0000-0000-00001F000000}"/>
    <cellStyle name="Neutral 2" xfId="39" xr:uid="{00000000-0005-0000-0000-000020000000}"/>
    <cellStyle name="Normal" xfId="0" builtinId="0"/>
    <cellStyle name="Normal 2" xfId="3" xr:uid="{00000000-0005-0000-0000-000022000000}"/>
    <cellStyle name="Normal 2 2 3" xfId="48" xr:uid="{00000000-0005-0000-0000-000023000000}"/>
    <cellStyle name="Normal 3" xfId="40" xr:uid="{00000000-0005-0000-0000-000024000000}"/>
    <cellStyle name="Normal 5" xfId="41" xr:uid="{00000000-0005-0000-0000-000025000000}"/>
    <cellStyle name="Notas 2" xfId="42" xr:uid="{00000000-0005-0000-0000-000026000000}"/>
    <cellStyle name="Porcentaje" xfId="1" builtinId="5"/>
    <cellStyle name="Porcentaje 2" xfId="44" xr:uid="{00000000-0005-0000-0000-000028000000}"/>
    <cellStyle name="Salida 2" xfId="43" xr:uid="{00000000-0005-0000-0000-000029000000}"/>
    <cellStyle name="Texto de advertencia 2" xfId="47" xr:uid="{00000000-0005-0000-0000-00002A000000}"/>
    <cellStyle name="Texto explicativo 2" xfId="31" xr:uid="{00000000-0005-0000-0000-00002B000000}"/>
    <cellStyle name="Título 1 2" xfId="33" xr:uid="{00000000-0005-0000-0000-00002C000000}"/>
    <cellStyle name="Título 2 2" xfId="34" xr:uid="{00000000-0005-0000-0000-00002D000000}"/>
    <cellStyle name="Título 3 2" xfId="35" xr:uid="{00000000-0005-0000-0000-00002E000000}"/>
    <cellStyle name="Título 4" xfId="45" xr:uid="{00000000-0005-0000-0000-00002F000000}"/>
    <cellStyle name="Total 2" xfId="46" xr:uid="{00000000-0005-0000-0000-000030000000}"/>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'Auditorias internas realizadas '!$C$28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211F-45EA-808B-97ACC72AA44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'Auditorias internas realizadas '!$D$24:$Q$24</c:f>
              <c:strCache>
                <c:ptCount val="13"/>
                <c:pt idx="0">
                  <c:v>I Trimestre</c:v>
                </c:pt>
                <c:pt idx="3">
                  <c:v>II Trimestre</c:v>
                </c:pt>
                <c:pt idx="6">
                  <c:v>III Trimestre</c:v>
                </c:pt>
                <c:pt idx="9">
                  <c:v>IV Trimestre</c:v>
                </c:pt>
                <c:pt idx="12">
                  <c:v>TOTAL PERIODO</c:v>
                </c:pt>
              </c:strCache>
            </c:strRef>
          </c:cat>
          <c:val>
            <c:numRef>
              <c:f>'Auditorias internas realizadas '!$D$28:$Q$28</c:f>
              <c:numCache>
                <c:formatCode>0.00%</c:formatCode>
                <c:ptCount val="14"/>
                <c:pt idx="3">
                  <c:v>0.20416666666666669</c:v>
                </c:pt>
                <c:pt idx="6">
                  <c:v>0</c:v>
                </c:pt>
                <c:pt idx="9">
                  <c:v>0</c:v>
                </c:pt>
                <c:pt idx="12">
                  <c:v>0</c:v>
                </c:pt>
              </c:numCache>
            </c:numRef>
          </c:val>
          <c:extLst>
            <c:ext xmlns:c16="http://schemas.microsoft.com/office/drawing/2014/chart" uri="{C3380CC4-5D6E-409C-BE32-E72D297353CC}">
              <c16:uniqueId val="{00000001-211F-45EA-808B-97ACC72AA447}"/>
            </c:ext>
          </c:extLst>
        </c:ser>
        <c:ser>
          <c:idx val="1"/>
          <c:order val="1"/>
          <c:tx>
            <c:strRef>
              <c:f>'Auditorias internas realizadas '!$C$25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'Auditorias internas realizadas '!$D$24:$Q$24</c:f>
              <c:strCache>
                <c:ptCount val="13"/>
                <c:pt idx="0">
                  <c:v>I Trimestre</c:v>
                </c:pt>
                <c:pt idx="3">
                  <c:v>II Trimestre</c:v>
                </c:pt>
                <c:pt idx="6">
                  <c:v>III Trimestre</c:v>
                </c:pt>
                <c:pt idx="9">
                  <c:v>IV Trimestre</c:v>
                </c:pt>
                <c:pt idx="12">
                  <c:v>TOTAL PERIODO</c:v>
                </c:pt>
              </c:strCache>
            </c:strRef>
          </c:cat>
          <c:val>
            <c:numRef>
              <c:f>'Auditorias internas realizadas '!$D$25:$Q$25</c:f>
              <c:numCache>
                <c:formatCode>0%</c:formatCode>
                <c:ptCount val="14"/>
                <c:pt idx="0">
                  <c:v>0</c:v>
                </c:pt>
                <c:pt idx="3" formatCode="0.00%">
                  <c:v>0.2</c:v>
                </c:pt>
                <c:pt idx="6" formatCode="0.00%">
                  <c:v>0.6</c:v>
                </c:pt>
                <c:pt idx="9">
                  <c:v>1</c:v>
                </c:pt>
                <c:pt idx="12">
                  <c:v>1</c:v>
                </c:pt>
              </c:numCache>
            </c:numRef>
          </c:val>
          <c:extLst>
            <c:ext xmlns:c16="http://schemas.microsoft.com/office/drawing/2014/chart" uri="{C3380CC4-5D6E-409C-BE32-E72D297353CC}">
              <c16:uniqueId val="{00000002-211F-45EA-808B-97ACC72AA447}"/>
            </c:ext>
          </c:extLst>
        </c:ser>
        <c:dLbls>
          <c:dLblPos val="ctr"/>
          <c:showLegendKey val="0"/>
          <c:showVal val="1"/>
          <c:showCatName val="0"/>
          <c:showSerName val="0"/>
          <c:showPercent val="0"/>
          <c:showBubbleSize val="0"/>
        </c:dLbls>
        <c:gapWidth val="150"/>
        <c:axId val="-40492064"/>
        <c:axId val="-40489888"/>
      </c:barChart>
      <c:catAx>
        <c:axId val="-404920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0489888"/>
        <c:crosses val="autoZero"/>
        <c:auto val="1"/>
        <c:lblAlgn val="ctr"/>
        <c:lblOffset val="100"/>
        <c:noMultiLvlLbl val="0"/>
      </c:catAx>
      <c:valAx>
        <c:axId val="-404898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404920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'Informes de seguimiento y evalu'!$C$28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E844-4B45-92EB-2CFD6824C10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'Informes de seguimiento y evalu'!$D$24:$Q$24</c:f>
              <c:strCache>
                <c:ptCount val="13"/>
                <c:pt idx="0">
                  <c:v>I Trimestre</c:v>
                </c:pt>
                <c:pt idx="3">
                  <c:v>II Trimestre</c:v>
                </c:pt>
                <c:pt idx="6">
                  <c:v>III Trimestre</c:v>
                </c:pt>
                <c:pt idx="9">
                  <c:v>IV Trimestre</c:v>
                </c:pt>
                <c:pt idx="12">
                  <c:v>TOTAL PERIODO</c:v>
                </c:pt>
              </c:strCache>
            </c:strRef>
          </c:cat>
          <c:val>
            <c:numRef>
              <c:f>'Informes de seguimiento y evalu'!$D$28:$Q$28</c:f>
              <c:numCache>
                <c:formatCode>0%</c:formatCode>
                <c:ptCount val="14"/>
                <c:pt idx="0">
                  <c:v>1</c:v>
                </c:pt>
                <c:pt idx="3">
                  <c:v>1</c:v>
                </c:pt>
                <c:pt idx="6">
                  <c:v>0</c:v>
                </c:pt>
                <c:pt idx="9">
                  <c:v>0</c:v>
                </c:pt>
                <c:pt idx="12">
                  <c:v>1</c:v>
                </c:pt>
              </c:numCache>
            </c:numRef>
          </c:val>
          <c:extLst>
            <c:ext xmlns:c16="http://schemas.microsoft.com/office/drawing/2014/chart" uri="{C3380CC4-5D6E-409C-BE32-E72D297353CC}">
              <c16:uniqueId val="{00000001-E844-4B45-92EB-2CFD6824C10E}"/>
            </c:ext>
          </c:extLst>
        </c:ser>
        <c:ser>
          <c:idx val="1"/>
          <c:order val="1"/>
          <c:tx>
            <c:strRef>
              <c:f>'Informes de seguimiento y evalu'!$C$25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'Informes de seguimiento y evalu'!$D$24:$Q$24</c:f>
              <c:strCache>
                <c:ptCount val="13"/>
                <c:pt idx="0">
                  <c:v>I Trimestre</c:v>
                </c:pt>
                <c:pt idx="3">
                  <c:v>II Trimestre</c:v>
                </c:pt>
                <c:pt idx="6">
                  <c:v>III Trimestre</c:v>
                </c:pt>
                <c:pt idx="9">
                  <c:v>IV Trimestre</c:v>
                </c:pt>
                <c:pt idx="12">
                  <c:v>TOTAL PERIODO</c:v>
                </c:pt>
              </c:strCache>
            </c:strRef>
          </c:cat>
          <c:val>
            <c:numRef>
              <c:f>'Informes de seguimiento y evalu'!$D$25:$Q$25</c:f>
              <c:numCache>
                <c:formatCode>0%</c:formatCode>
                <c:ptCount val="14"/>
                <c:pt idx="0">
                  <c:v>1</c:v>
                </c:pt>
                <c:pt idx="3">
                  <c:v>1</c:v>
                </c:pt>
                <c:pt idx="6">
                  <c:v>1</c:v>
                </c:pt>
                <c:pt idx="9">
                  <c:v>1</c:v>
                </c:pt>
                <c:pt idx="12">
                  <c:v>1</c:v>
                </c:pt>
              </c:numCache>
            </c:numRef>
          </c:val>
          <c:extLst>
            <c:ext xmlns:c16="http://schemas.microsoft.com/office/drawing/2014/chart" uri="{C3380CC4-5D6E-409C-BE32-E72D297353CC}">
              <c16:uniqueId val="{00000002-E844-4B45-92EB-2CFD6824C10E}"/>
            </c:ext>
          </c:extLst>
        </c:ser>
        <c:dLbls>
          <c:dLblPos val="ctr"/>
          <c:showLegendKey val="0"/>
          <c:showVal val="1"/>
          <c:showCatName val="0"/>
          <c:showSerName val="0"/>
          <c:showPercent val="0"/>
          <c:showBubbleSize val="0"/>
        </c:dLbls>
        <c:gapWidth val="150"/>
        <c:axId val="-40494240"/>
        <c:axId val="-40495328"/>
      </c:barChart>
      <c:catAx>
        <c:axId val="-404942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0495328"/>
        <c:crosses val="autoZero"/>
        <c:auto val="1"/>
        <c:lblAlgn val="ctr"/>
        <c:lblOffset val="100"/>
        <c:noMultiLvlLbl val="0"/>
      </c:catAx>
      <c:valAx>
        <c:axId val="-404953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049424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AUDITORIAS 2024</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4.01377952755905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FB-44AF-92D4-DF24B13211B4}"/>
                </c:ext>
              </c:extLst>
            </c:dLbl>
            <c:dLbl>
              <c:idx val="2"/>
              <c:layout>
                <c:manualLayout>
                  <c:x val="6.79155730533673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B-44AF-92D4-DF24B13211B4}"/>
                </c:ext>
              </c:extLst>
            </c:dLbl>
            <c:dLbl>
              <c:idx val="3"/>
              <c:layout>
                <c:manualLayout>
                  <c:x val="1.91248906386700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FB-44AF-92D4-DF24B13211B4}"/>
                </c:ext>
              </c:extLst>
            </c:dLbl>
            <c:dLbl>
              <c:idx val="4"/>
              <c:layout>
                <c:manualLayout>
                  <c:x val="1.07915573053368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FB-44AF-92D4-DF24B13211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Ponderacion!$A$3:$A$8</c:f>
              <c:strCache>
                <c:ptCount val="6"/>
                <c:pt idx="0">
                  <c:v>Gestión Financiera</c:v>
                </c:pt>
                <c:pt idx="1">
                  <c:v>Direccionamiento Estrategico</c:v>
                </c:pt>
                <c:pt idx="2">
                  <c:v>Mejora Continua</c:v>
                </c:pt>
                <c:pt idx="3">
                  <c:v>Gestión Juridica</c:v>
                </c:pt>
                <c:pt idx="4">
                  <c:v>Seguridad y Salud en el Trabajo</c:v>
                </c:pt>
                <c:pt idx="5">
                  <c:v>Evaluación Independiente</c:v>
                </c:pt>
              </c:strCache>
            </c:strRef>
          </c:cat>
          <c:val>
            <c:numRef>
              <c:f>Ponderacion!$E$3:$E$8</c:f>
              <c:numCache>
                <c:formatCode>0%</c:formatCode>
                <c:ptCount val="6"/>
                <c:pt idx="0">
                  <c:v>0.72499999999999998</c:v>
                </c:pt>
                <c:pt idx="1">
                  <c:v>0.1</c:v>
                </c:pt>
                <c:pt idx="2">
                  <c:v>0.1</c:v>
                </c:pt>
                <c:pt idx="3">
                  <c:v>0.3</c:v>
                </c:pt>
                <c:pt idx="4">
                  <c:v>0</c:v>
                </c:pt>
                <c:pt idx="5">
                  <c:v>0</c:v>
                </c:pt>
              </c:numCache>
            </c:numRef>
          </c:val>
          <c:extLst>
            <c:ext xmlns:c16="http://schemas.microsoft.com/office/drawing/2014/chart" uri="{C3380CC4-5D6E-409C-BE32-E72D297353CC}">
              <c16:uniqueId val="{00000004-49FB-44AF-92D4-DF24B13211B4}"/>
            </c:ext>
          </c:extLst>
        </c:ser>
        <c:dLbls>
          <c:dLblPos val="inEnd"/>
          <c:showLegendKey val="0"/>
          <c:showVal val="1"/>
          <c:showCatName val="0"/>
          <c:showSerName val="0"/>
          <c:showPercent val="0"/>
          <c:showBubbleSize val="0"/>
        </c:dLbls>
        <c:gapWidth val="115"/>
        <c:overlap val="-20"/>
        <c:axId val="-1095206048"/>
        <c:axId val="-1095213664"/>
      </c:barChart>
      <c:catAx>
        <c:axId val="-109520604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5213664"/>
        <c:crosses val="autoZero"/>
        <c:auto val="1"/>
        <c:lblAlgn val="ctr"/>
        <c:lblOffset val="100"/>
        <c:noMultiLvlLbl val="0"/>
      </c:catAx>
      <c:valAx>
        <c:axId val="-10952136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5206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80" y="230186"/>
          <a:ext cx="752475"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ED09AF40-F771-774E-AD84-F80829F51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93F50BC9-8F37-8D40-B2A5-4CF6CE1B4F7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092" y="209548"/>
          <a:ext cx="752475" cy="8604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1801813</xdr:colOff>
      <xdr:row>10</xdr:row>
      <xdr:rowOff>104774</xdr:rowOff>
    </xdr:from>
    <xdr:to>
      <xdr:col>6</xdr:col>
      <xdr:colOff>0</xdr:colOff>
      <xdr:row>24</xdr:row>
      <xdr:rowOff>177799</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bjrodriguez\Documents\CB\Boris%20Jose%20R_G\2024\Indicadores\reporte%20Indicadores\Reportes%20y%20publicar\Reportes\2%20Trimestre\OCI.2trimestr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orias internas realizadas "/>
      <sheetName val="Informes de seguimiento y evalu"/>
      <sheetName val="Ponderacion"/>
    </sheetNames>
    <sheetDataSet>
      <sheetData sheetId="0">
        <row r="96">
          <cell r="I96" t="str">
            <v xml:space="preserve">Mensual </v>
          </cell>
        </row>
        <row r="97">
          <cell r="I97" t="str">
            <v>Bimensual</v>
          </cell>
        </row>
        <row r="98">
          <cell r="I98" t="str">
            <v>Trimestral</v>
          </cell>
        </row>
        <row r="99">
          <cell r="I99" t="str">
            <v>Cuatrimestral</v>
          </cell>
        </row>
        <row r="100">
          <cell r="I100" t="str">
            <v>Semestral</v>
          </cell>
        </row>
        <row r="101">
          <cell r="I101" t="str">
            <v>Anual</v>
          </cell>
        </row>
      </sheetData>
      <sheetData sheetId="1"/>
      <sheetData sheetId="2">
        <row r="3">
          <cell r="A3" t="str">
            <v>Gestión Financiera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U122"/>
  <sheetViews>
    <sheetView showGridLines="0" tabSelected="1" zoomScale="85" zoomScaleNormal="85" zoomScaleSheetLayoutView="90" workbookViewId="0">
      <selection activeCell="S6" sqref="S6"/>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9.42578125" style="1" customWidth="1"/>
    <col min="17" max="17" width="10.7109375" style="1" customWidth="1"/>
    <col min="18" max="18" width="3.42578125" style="1" customWidth="1"/>
    <col min="19" max="16384" width="11.42578125" style="1"/>
  </cols>
  <sheetData>
    <row r="1" spans="2:18" ht="13.5" thickBot="1" x14ac:dyDescent="0.25"/>
    <row r="2" spans="2:18" ht="24.75" customHeight="1" x14ac:dyDescent="0.2">
      <c r="B2" s="175"/>
      <c r="C2" s="176"/>
      <c r="D2" s="177"/>
      <c r="E2" s="160" t="s">
        <v>63</v>
      </c>
      <c r="F2" s="161"/>
      <c r="G2" s="161"/>
      <c r="H2" s="161"/>
      <c r="I2" s="161"/>
      <c r="J2" s="161"/>
      <c r="K2" s="161"/>
      <c r="L2" s="161"/>
      <c r="M2" s="161"/>
      <c r="N2" s="162"/>
      <c r="O2" s="143" t="s">
        <v>83</v>
      </c>
      <c r="P2" s="143"/>
      <c r="Q2" s="143"/>
      <c r="R2" s="143"/>
    </row>
    <row r="3" spans="2:18" ht="24.75" customHeight="1" x14ac:dyDescent="0.2">
      <c r="B3" s="178"/>
      <c r="C3" s="125"/>
      <c r="D3" s="179"/>
      <c r="E3" s="163"/>
      <c r="F3" s="164"/>
      <c r="G3" s="164"/>
      <c r="H3" s="164"/>
      <c r="I3" s="164"/>
      <c r="J3" s="164"/>
      <c r="K3" s="164"/>
      <c r="L3" s="164"/>
      <c r="M3" s="164"/>
      <c r="N3" s="165"/>
      <c r="O3" s="143" t="s">
        <v>84</v>
      </c>
      <c r="P3" s="143"/>
      <c r="Q3" s="143"/>
      <c r="R3" s="143"/>
    </row>
    <row r="4" spans="2:18" ht="24.75" customHeight="1" thickBot="1" x14ac:dyDescent="0.25">
      <c r="B4" s="178"/>
      <c r="C4" s="125"/>
      <c r="D4" s="179"/>
      <c r="E4" s="166"/>
      <c r="F4" s="167"/>
      <c r="G4" s="167"/>
      <c r="H4" s="167"/>
      <c r="I4" s="167"/>
      <c r="J4" s="167"/>
      <c r="K4" s="167"/>
      <c r="L4" s="167"/>
      <c r="M4" s="167"/>
      <c r="N4" s="168"/>
      <c r="O4" s="143" t="s">
        <v>85</v>
      </c>
      <c r="P4" s="143"/>
      <c r="Q4" s="143"/>
      <c r="R4" s="143"/>
    </row>
    <row r="5" spans="2:18" ht="13.5" thickBot="1" x14ac:dyDescent="0.25">
      <c r="B5" s="180" t="s">
        <v>97</v>
      </c>
      <c r="C5" s="181"/>
      <c r="D5" s="181"/>
      <c r="E5" s="181"/>
      <c r="F5" s="181"/>
      <c r="G5" s="181"/>
      <c r="H5" s="181"/>
      <c r="I5" s="181"/>
      <c r="J5" s="181"/>
      <c r="K5" s="181"/>
      <c r="L5" s="181"/>
      <c r="M5" s="181"/>
      <c r="N5" s="181"/>
      <c r="O5" s="182"/>
      <c r="P5" s="182"/>
      <c r="Q5" s="182"/>
      <c r="R5" s="183"/>
    </row>
    <row r="6" spans="2:18" ht="15" customHeight="1" thickBot="1" x14ac:dyDescent="0.25">
      <c r="B6" s="131" t="s">
        <v>0</v>
      </c>
      <c r="C6" s="132"/>
      <c r="D6" s="132"/>
      <c r="E6" s="132"/>
      <c r="F6" s="132"/>
      <c r="G6" s="132"/>
      <c r="H6" s="132"/>
      <c r="I6" s="132"/>
      <c r="J6" s="132"/>
      <c r="K6" s="132"/>
      <c r="L6" s="132"/>
      <c r="M6" s="132"/>
      <c r="N6" s="132"/>
      <c r="O6" s="132"/>
      <c r="P6" s="132"/>
      <c r="Q6" s="132"/>
      <c r="R6" s="133"/>
    </row>
    <row r="7" spans="2:18" ht="13.5" thickBot="1" x14ac:dyDescent="0.25">
      <c r="B7" s="5"/>
      <c r="C7" s="159"/>
      <c r="D7" s="159"/>
      <c r="E7" s="159"/>
      <c r="F7" s="159"/>
      <c r="G7" s="159"/>
      <c r="H7" s="159"/>
      <c r="I7" s="159"/>
      <c r="J7" s="159"/>
      <c r="K7" s="159"/>
      <c r="L7" s="159"/>
      <c r="M7" s="159"/>
      <c r="N7" s="159"/>
      <c r="O7" s="159"/>
      <c r="P7" s="159"/>
      <c r="Q7" s="159"/>
      <c r="R7" s="6"/>
    </row>
    <row r="8" spans="2:18" ht="23.25" customHeight="1" thickBot="1" x14ac:dyDescent="0.25">
      <c r="B8" s="5"/>
      <c r="C8" s="7" t="s">
        <v>61</v>
      </c>
      <c r="D8" s="153" t="s">
        <v>56</v>
      </c>
      <c r="E8" s="154"/>
      <c r="F8" s="154"/>
      <c r="G8" s="154"/>
      <c r="H8" s="154"/>
      <c r="I8" s="155"/>
      <c r="J8" s="169" t="s">
        <v>57</v>
      </c>
      <c r="K8" s="170"/>
      <c r="L8" s="156" t="s">
        <v>91</v>
      </c>
      <c r="M8" s="157"/>
      <c r="N8" s="157"/>
      <c r="O8" s="157"/>
      <c r="P8" s="157"/>
      <c r="Q8" s="158"/>
      <c r="R8" s="6"/>
    </row>
    <row r="9" spans="2:18" ht="23.25" customHeight="1" thickBot="1" x14ac:dyDescent="0.25">
      <c r="B9" s="5"/>
      <c r="C9" s="7" t="s">
        <v>60</v>
      </c>
      <c r="D9" s="150" t="s">
        <v>78</v>
      </c>
      <c r="E9" s="151"/>
      <c r="F9" s="151"/>
      <c r="G9" s="151"/>
      <c r="H9" s="151"/>
      <c r="I9" s="152"/>
      <c r="J9" s="171" t="s">
        <v>58</v>
      </c>
      <c r="K9" s="172"/>
      <c r="L9" s="144" t="s">
        <v>95</v>
      </c>
      <c r="M9" s="145"/>
      <c r="N9" s="145"/>
      <c r="O9" s="145"/>
      <c r="P9" s="145"/>
      <c r="Q9" s="146"/>
      <c r="R9" s="6"/>
    </row>
    <row r="10" spans="2:18" ht="29.25" customHeight="1" thickBot="1" x14ac:dyDescent="0.25">
      <c r="B10" s="5"/>
      <c r="C10" s="7" t="s">
        <v>59</v>
      </c>
      <c r="D10" s="150" t="s">
        <v>77</v>
      </c>
      <c r="E10" s="151"/>
      <c r="F10" s="151"/>
      <c r="G10" s="151"/>
      <c r="H10" s="151"/>
      <c r="I10" s="152"/>
      <c r="J10" s="173"/>
      <c r="K10" s="174"/>
      <c r="L10" s="147"/>
      <c r="M10" s="148"/>
      <c r="N10" s="148"/>
      <c r="O10" s="148"/>
      <c r="P10" s="148"/>
      <c r="Q10" s="149"/>
      <c r="R10" s="6"/>
    </row>
    <row r="11" spans="2:18" ht="6" customHeight="1" thickBot="1" x14ac:dyDescent="0.25">
      <c r="B11" s="5"/>
      <c r="I11" s="8"/>
      <c r="R11" s="6"/>
    </row>
    <row r="12" spans="2:18" ht="15" customHeight="1" x14ac:dyDescent="0.2">
      <c r="B12" s="5"/>
      <c r="C12" s="76" t="s">
        <v>14</v>
      </c>
      <c r="D12" s="92"/>
      <c r="E12" s="76" t="s">
        <v>62</v>
      </c>
      <c r="F12" s="77"/>
      <c r="G12" s="90" t="s">
        <v>1</v>
      </c>
      <c r="H12" s="91"/>
      <c r="I12" s="76" t="s">
        <v>3</v>
      </c>
      <c r="J12" s="77"/>
      <c r="K12" s="107" t="s">
        <v>6</v>
      </c>
      <c r="L12" s="108"/>
      <c r="M12" s="93" t="s">
        <v>2</v>
      </c>
      <c r="N12" s="94"/>
      <c r="O12" s="95"/>
      <c r="P12" s="84" t="s">
        <v>65</v>
      </c>
      <c r="Q12" s="85"/>
      <c r="R12" s="6"/>
    </row>
    <row r="13" spans="2:18" ht="15" customHeight="1" x14ac:dyDescent="0.2">
      <c r="B13" s="5"/>
      <c r="C13" s="96" t="s">
        <v>90</v>
      </c>
      <c r="D13" s="97"/>
      <c r="E13" s="123">
        <v>0.98180000000000001</v>
      </c>
      <c r="F13" s="87"/>
      <c r="G13" s="115" t="s">
        <v>79</v>
      </c>
      <c r="H13" s="116"/>
      <c r="I13" s="96" t="s">
        <v>4</v>
      </c>
      <c r="J13" s="87"/>
      <c r="K13" s="109" t="s">
        <v>8</v>
      </c>
      <c r="L13" s="110"/>
      <c r="M13" s="96" t="s">
        <v>94</v>
      </c>
      <c r="N13" s="97"/>
      <c r="O13" s="98"/>
      <c r="P13" s="86" t="s">
        <v>70</v>
      </c>
      <c r="Q13" s="87"/>
      <c r="R13" s="6"/>
    </row>
    <row r="14" spans="2:18" ht="15.75" customHeight="1" thickBot="1" x14ac:dyDescent="0.25">
      <c r="B14" s="5"/>
      <c r="C14" s="99"/>
      <c r="D14" s="100"/>
      <c r="E14" s="99"/>
      <c r="F14" s="89"/>
      <c r="G14" s="117"/>
      <c r="H14" s="118"/>
      <c r="I14" s="99"/>
      <c r="J14" s="89"/>
      <c r="K14" s="111"/>
      <c r="L14" s="112"/>
      <c r="M14" s="99"/>
      <c r="N14" s="100"/>
      <c r="O14" s="101"/>
      <c r="P14" s="88"/>
      <c r="Q14" s="89"/>
      <c r="R14" s="6"/>
    </row>
    <row r="15" spans="2:18" ht="8.25" customHeight="1" thickBot="1" x14ac:dyDescent="0.25">
      <c r="B15" s="5"/>
      <c r="R15" s="6"/>
    </row>
    <row r="16" spans="2:18" x14ac:dyDescent="0.2">
      <c r="B16" s="5"/>
      <c r="C16" s="93" t="s">
        <v>11</v>
      </c>
      <c r="D16" s="119" t="s">
        <v>26</v>
      </c>
      <c r="E16" s="120"/>
      <c r="F16" s="80" t="s">
        <v>80</v>
      </c>
      <c r="G16" s="81"/>
      <c r="H16" s="9"/>
      <c r="I16" s="9"/>
      <c r="J16" s="9"/>
      <c r="K16" s="9"/>
      <c r="L16" s="9"/>
      <c r="M16" s="10"/>
      <c r="N16" s="10"/>
      <c r="O16" s="10"/>
      <c r="P16" s="10"/>
      <c r="Q16" s="10"/>
      <c r="R16" s="6"/>
    </row>
    <row r="17" spans="2:20" ht="18.75" customHeight="1" x14ac:dyDescent="0.2">
      <c r="B17" s="5"/>
      <c r="C17" s="113"/>
      <c r="D17" s="121" t="s">
        <v>27</v>
      </c>
      <c r="E17" s="122"/>
      <c r="F17" s="65" t="s">
        <v>82</v>
      </c>
      <c r="G17" s="67"/>
      <c r="H17" s="9"/>
      <c r="I17" s="40"/>
      <c r="J17" s="39"/>
      <c r="K17" s="9"/>
      <c r="L17" s="9"/>
      <c r="M17" s="10"/>
      <c r="N17" s="10"/>
      <c r="O17" s="10"/>
      <c r="P17" s="10"/>
      <c r="Q17" s="10"/>
      <c r="R17" s="6"/>
    </row>
    <row r="18" spans="2:20" ht="18.75" customHeight="1" thickBot="1" x14ac:dyDescent="0.25">
      <c r="B18" s="5"/>
      <c r="C18" s="114"/>
      <c r="D18" s="78" t="s">
        <v>28</v>
      </c>
      <c r="E18" s="79"/>
      <c r="F18" s="68" t="s">
        <v>81</v>
      </c>
      <c r="G18" s="70"/>
      <c r="H18" s="9"/>
      <c r="I18" s="9"/>
      <c r="J18" s="9"/>
      <c r="K18" s="39"/>
      <c r="L18" s="9"/>
      <c r="M18" s="10"/>
      <c r="N18" s="10"/>
      <c r="O18" s="10"/>
      <c r="P18" s="10"/>
      <c r="Q18" s="10"/>
      <c r="R18" s="6"/>
    </row>
    <row r="19" spans="2:20" ht="6" customHeight="1" thickBot="1" x14ac:dyDescent="0.25">
      <c r="B19" s="5"/>
      <c r="R19" s="6"/>
    </row>
    <row r="20" spans="2:20" ht="13.5" thickBot="1" x14ac:dyDescent="0.25">
      <c r="B20" s="102" t="s">
        <v>23</v>
      </c>
      <c r="C20" s="103"/>
      <c r="D20" s="103"/>
      <c r="E20" s="103"/>
      <c r="F20" s="103"/>
      <c r="G20" s="103"/>
      <c r="H20" s="103"/>
      <c r="I20" s="103"/>
      <c r="J20" s="103"/>
      <c r="K20" s="103"/>
      <c r="L20" s="103"/>
      <c r="M20" s="103"/>
      <c r="N20" s="103"/>
      <c r="O20" s="103"/>
      <c r="P20" s="103"/>
      <c r="Q20" s="103"/>
      <c r="R20" s="104"/>
    </row>
    <row r="21" spans="2:20" ht="6" customHeight="1" x14ac:dyDescent="0.2">
      <c r="B21" s="5"/>
      <c r="G21" s="11"/>
      <c r="H21" s="11"/>
      <c r="R21" s="6"/>
    </row>
    <row r="22" spans="2:20" ht="4.5" customHeight="1" thickBot="1" x14ac:dyDescent="0.25">
      <c r="B22" s="5"/>
      <c r="R22" s="6"/>
    </row>
    <row r="23" spans="2:20" ht="15.75" customHeight="1" thickBot="1" x14ac:dyDescent="0.25">
      <c r="B23" s="5"/>
      <c r="C23" s="105" t="s">
        <v>12</v>
      </c>
      <c r="D23" s="106"/>
      <c r="E23" s="106"/>
      <c r="F23" s="106"/>
      <c r="G23" s="106"/>
      <c r="H23" s="106"/>
      <c r="I23" s="106"/>
      <c r="J23" s="106"/>
      <c r="K23" s="106"/>
      <c r="L23" s="106"/>
      <c r="M23" s="106"/>
      <c r="N23" s="106"/>
      <c r="O23" s="106"/>
      <c r="P23" s="106"/>
      <c r="Q23" s="83"/>
      <c r="R23" s="6"/>
    </row>
    <row r="24" spans="2:20" ht="27" customHeight="1" thickBot="1" x14ac:dyDescent="0.25">
      <c r="B24" s="5"/>
      <c r="C24" s="12" t="s">
        <v>16</v>
      </c>
      <c r="D24" s="184" t="s">
        <v>86</v>
      </c>
      <c r="E24" s="185"/>
      <c r="F24" s="186"/>
      <c r="G24" s="184" t="s">
        <v>87</v>
      </c>
      <c r="H24" s="185"/>
      <c r="I24" s="186"/>
      <c r="J24" s="184" t="s">
        <v>88</v>
      </c>
      <c r="K24" s="185"/>
      <c r="L24" s="186"/>
      <c r="M24" s="184" t="s">
        <v>89</v>
      </c>
      <c r="N24" s="185"/>
      <c r="O24" s="186"/>
      <c r="P24" s="82" t="s">
        <v>13</v>
      </c>
      <c r="Q24" s="83"/>
      <c r="R24" s="6"/>
    </row>
    <row r="25" spans="2:20" ht="14.45" customHeight="1" x14ac:dyDescent="0.2">
      <c r="B25" s="5"/>
      <c r="C25" s="13" t="s">
        <v>17</v>
      </c>
      <c r="D25" s="73">
        <v>0</v>
      </c>
      <c r="E25" s="74"/>
      <c r="F25" s="75"/>
      <c r="G25" s="196">
        <v>0.2</v>
      </c>
      <c r="H25" s="197"/>
      <c r="I25" s="198"/>
      <c r="J25" s="196">
        <v>0.6</v>
      </c>
      <c r="K25" s="197"/>
      <c r="L25" s="198"/>
      <c r="M25" s="73">
        <v>1</v>
      </c>
      <c r="N25" s="74"/>
      <c r="O25" s="75"/>
      <c r="P25" s="61">
        <v>1</v>
      </c>
      <c r="Q25" s="62"/>
      <c r="R25" s="6"/>
    </row>
    <row r="26" spans="2:20" ht="14.45" customHeight="1" x14ac:dyDescent="0.2">
      <c r="B26" s="5"/>
      <c r="C26" s="14" t="s">
        <v>15</v>
      </c>
      <c r="D26" s="187" t="s">
        <v>100</v>
      </c>
      <c r="E26" s="188"/>
      <c r="F26" s="189"/>
      <c r="G26" s="65">
        <f>+(2*0.5)+(0.5*0.45)+(0*0.5)</f>
        <v>1.2250000000000001</v>
      </c>
      <c r="H26" s="66"/>
      <c r="I26" s="67"/>
      <c r="J26" s="65"/>
      <c r="K26" s="66"/>
      <c r="L26" s="67"/>
      <c r="M26" s="65"/>
      <c r="N26" s="66"/>
      <c r="O26" s="67"/>
      <c r="P26" s="57"/>
      <c r="Q26" s="58"/>
      <c r="R26" s="6"/>
    </row>
    <row r="27" spans="2:20" ht="15" customHeight="1" thickBot="1" x14ac:dyDescent="0.25">
      <c r="B27" s="5"/>
      <c r="C27" s="15" t="s">
        <v>36</v>
      </c>
      <c r="D27" s="190"/>
      <c r="E27" s="191"/>
      <c r="F27" s="192"/>
      <c r="G27" s="68">
        <v>6</v>
      </c>
      <c r="H27" s="69"/>
      <c r="I27" s="70"/>
      <c r="J27" s="68"/>
      <c r="K27" s="69"/>
      <c r="L27" s="70"/>
      <c r="M27" s="68"/>
      <c r="N27" s="69"/>
      <c r="O27" s="70"/>
      <c r="P27" s="59"/>
      <c r="Q27" s="60"/>
      <c r="R27" s="6"/>
    </row>
    <row r="28" spans="2:20" ht="15" customHeight="1" thickBot="1" x14ac:dyDescent="0.25">
      <c r="B28" s="5"/>
      <c r="C28" s="16" t="s">
        <v>29</v>
      </c>
      <c r="D28" s="193"/>
      <c r="E28" s="194"/>
      <c r="F28" s="195"/>
      <c r="G28" s="71">
        <f>+G26/G27</f>
        <v>0.20416666666666669</v>
      </c>
      <c r="H28" s="72"/>
      <c r="I28" s="64"/>
      <c r="J28" s="71" t="e">
        <f>+J26/J27</f>
        <v>#DIV/0!</v>
      </c>
      <c r="K28" s="72"/>
      <c r="L28" s="64"/>
      <c r="M28" s="71" t="e">
        <f>+M26/M27</f>
        <v>#DIV/0!</v>
      </c>
      <c r="N28" s="72"/>
      <c r="O28" s="64"/>
      <c r="P28" s="63" t="e">
        <f>P26/P27</f>
        <v>#DIV/0!</v>
      </c>
      <c r="Q28" s="64"/>
      <c r="R28" s="6"/>
    </row>
    <row r="29" spans="2:20" x14ac:dyDescent="0.2">
      <c r="B29" s="5"/>
      <c r="R29" s="6"/>
      <c r="T29" s="17"/>
    </row>
    <row r="30" spans="2:20" x14ac:dyDescent="0.2">
      <c r="B30" s="5"/>
      <c r="R30" s="6"/>
    </row>
    <row r="31" spans="2:20" x14ac:dyDescent="0.2">
      <c r="B31" s="5"/>
      <c r="I31" s="56"/>
      <c r="J31" s="56"/>
      <c r="K31" s="56"/>
      <c r="L31" s="56"/>
      <c r="M31" s="56"/>
      <c r="N31" s="56"/>
      <c r="O31" s="56"/>
      <c r="P31" s="56"/>
      <c r="Q31" s="56"/>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29" t="s">
        <v>21</v>
      </c>
      <c r="D42" s="130"/>
      <c r="E42" s="130"/>
      <c r="F42" s="130"/>
      <c r="G42" s="130"/>
      <c r="H42" s="130"/>
      <c r="I42" s="130"/>
      <c r="J42" s="130"/>
      <c r="K42" s="131" t="s">
        <v>73</v>
      </c>
      <c r="L42" s="132"/>
      <c r="M42" s="132"/>
      <c r="N42" s="132"/>
      <c r="O42" s="132"/>
      <c r="P42" s="132"/>
      <c r="Q42" s="133"/>
      <c r="R42" s="6"/>
    </row>
    <row r="43" spans="2:18" ht="28.5" customHeight="1" thickBot="1" x14ac:dyDescent="0.25">
      <c r="B43" s="5"/>
      <c r="C43" s="35"/>
      <c r="D43" s="36" t="s">
        <v>75</v>
      </c>
      <c r="E43" s="139" t="s">
        <v>76</v>
      </c>
      <c r="F43" s="139"/>
      <c r="G43" s="139"/>
      <c r="H43" s="139"/>
      <c r="I43" s="139"/>
      <c r="J43" s="140"/>
      <c r="K43" s="2"/>
      <c r="L43" s="3"/>
      <c r="M43" s="3"/>
      <c r="N43" s="3"/>
      <c r="O43" s="3"/>
      <c r="P43" s="3"/>
      <c r="Q43" s="4"/>
      <c r="R43" s="6"/>
    </row>
    <row r="44" spans="2:18" ht="75" customHeight="1" thickBot="1" x14ac:dyDescent="0.25">
      <c r="B44" s="5"/>
      <c r="C44" s="18" t="s">
        <v>18</v>
      </c>
      <c r="D44" s="41">
        <v>45382</v>
      </c>
      <c r="E44" s="141" t="s">
        <v>99</v>
      </c>
      <c r="F44" s="141"/>
      <c r="G44" s="141"/>
      <c r="H44" s="141"/>
      <c r="I44" s="141"/>
      <c r="J44" s="141"/>
      <c r="K44" s="127"/>
      <c r="L44" s="127"/>
      <c r="M44" s="127"/>
      <c r="N44" s="127"/>
      <c r="O44" s="127"/>
      <c r="P44" s="127"/>
      <c r="Q44" s="128"/>
      <c r="R44" s="6"/>
    </row>
    <row r="45" spans="2:18" ht="102.75" customHeight="1" thickBot="1" x14ac:dyDescent="0.25">
      <c r="B45" s="5"/>
      <c r="C45" s="19" t="s">
        <v>19</v>
      </c>
      <c r="D45" s="41">
        <v>45107</v>
      </c>
      <c r="E45" s="142" t="s">
        <v>102</v>
      </c>
      <c r="F45" s="142"/>
      <c r="G45" s="142"/>
      <c r="H45" s="142"/>
      <c r="I45" s="142"/>
      <c r="J45" s="142"/>
      <c r="K45" s="127"/>
      <c r="L45" s="127"/>
      <c r="M45" s="127"/>
      <c r="N45" s="127"/>
      <c r="O45" s="127"/>
      <c r="P45" s="127"/>
      <c r="Q45" s="128"/>
      <c r="R45" s="6"/>
    </row>
    <row r="46" spans="2:18" ht="98.25" customHeight="1" thickBot="1" x14ac:dyDescent="0.25">
      <c r="B46" s="5"/>
      <c r="C46" s="20" t="s">
        <v>64</v>
      </c>
      <c r="D46" s="41"/>
      <c r="E46" s="142"/>
      <c r="F46" s="142"/>
      <c r="G46" s="142"/>
      <c r="H46" s="142"/>
      <c r="I46" s="142"/>
      <c r="J46" s="142"/>
      <c r="K46" s="134"/>
      <c r="L46" s="134"/>
      <c r="M46" s="134"/>
      <c r="N46" s="134"/>
      <c r="O46" s="134"/>
      <c r="P46" s="134"/>
      <c r="Q46" s="135"/>
      <c r="R46" s="6"/>
    </row>
    <row r="47" spans="2:18" ht="143.25" customHeight="1" thickBot="1" x14ac:dyDescent="0.25">
      <c r="B47" s="5"/>
      <c r="C47" s="19" t="s">
        <v>20</v>
      </c>
      <c r="D47" s="41"/>
      <c r="E47" s="142"/>
      <c r="F47" s="142"/>
      <c r="G47" s="142"/>
      <c r="H47" s="142"/>
      <c r="I47" s="142"/>
      <c r="J47" s="142"/>
      <c r="K47" s="136"/>
      <c r="L47" s="137"/>
      <c r="M47" s="137"/>
      <c r="N47" s="137"/>
      <c r="O47" s="137"/>
      <c r="P47" s="137"/>
      <c r="Q47" s="138"/>
      <c r="R47" s="6"/>
    </row>
    <row r="48" spans="2:18" x14ac:dyDescent="0.2">
      <c r="B48" s="5"/>
      <c r="R48" s="6"/>
    </row>
    <row r="49" spans="2:18" ht="13.5" thickBot="1" x14ac:dyDescent="0.25">
      <c r="B49" s="21"/>
      <c r="C49" s="22"/>
      <c r="D49" s="22"/>
      <c r="E49" s="22"/>
      <c r="F49" s="22"/>
      <c r="G49" s="22"/>
      <c r="H49" s="22"/>
      <c r="I49" s="22"/>
      <c r="J49" s="22"/>
      <c r="K49" s="22"/>
      <c r="L49" s="22"/>
      <c r="M49" s="22"/>
      <c r="N49" s="22"/>
      <c r="O49" s="22"/>
      <c r="P49" s="22"/>
      <c r="Q49" s="22"/>
      <c r="R49" s="23"/>
    </row>
    <row r="91" spans="3:21" ht="28.5" customHeight="1" x14ac:dyDescent="0.2"/>
    <row r="94" spans="3:21" ht="13.5" thickBot="1" x14ac:dyDescent="0.25"/>
    <row r="95" spans="3:21" ht="13.5" thickBot="1" x14ac:dyDescent="0.25">
      <c r="C95" s="24" t="s">
        <v>38</v>
      </c>
      <c r="D95" s="25"/>
      <c r="H95" s="33" t="s">
        <v>22</v>
      </c>
      <c r="I95" s="33" t="s">
        <v>24</v>
      </c>
      <c r="J95" s="33" t="s">
        <v>66</v>
      </c>
      <c r="U95" s="26" t="s">
        <v>30</v>
      </c>
    </row>
    <row r="96" spans="3:21" ht="25.5" x14ac:dyDescent="0.2">
      <c r="C96" s="27" t="s">
        <v>45</v>
      </c>
      <c r="D96" s="28"/>
      <c r="H96" s="34" t="s">
        <v>4</v>
      </c>
      <c r="I96" s="34" t="s">
        <v>7</v>
      </c>
      <c r="J96" s="34" t="s">
        <v>67</v>
      </c>
      <c r="M96" s="126"/>
      <c r="N96" s="126"/>
    </row>
    <row r="97" spans="3:14" ht="25.5" x14ac:dyDescent="0.2">
      <c r="C97" s="27" t="s">
        <v>46</v>
      </c>
      <c r="D97" s="28"/>
      <c r="H97" s="34" t="s">
        <v>72</v>
      </c>
      <c r="I97" s="34" t="s">
        <v>25</v>
      </c>
      <c r="J97" s="34" t="s">
        <v>68</v>
      </c>
      <c r="M97" s="125"/>
      <c r="N97" s="125"/>
    </row>
    <row r="98" spans="3:14" ht="38.25" x14ac:dyDescent="0.2">
      <c r="C98" s="27" t="s">
        <v>47</v>
      </c>
      <c r="D98" s="28"/>
      <c r="H98" s="34" t="s">
        <v>5</v>
      </c>
      <c r="I98" s="34" t="s">
        <v>8</v>
      </c>
      <c r="J98" s="34" t="s">
        <v>69</v>
      </c>
      <c r="M98" s="125"/>
      <c r="N98" s="125"/>
    </row>
    <row r="99" spans="3:14" x14ac:dyDescent="0.2">
      <c r="C99" s="27" t="s">
        <v>48</v>
      </c>
      <c r="D99" s="28"/>
      <c r="H99" s="34"/>
      <c r="I99" s="34" t="s">
        <v>71</v>
      </c>
      <c r="J99" s="34" t="s">
        <v>70</v>
      </c>
      <c r="M99" s="125"/>
      <c r="N99" s="125"/>
    </row>
    <row r="100" spans="3:14" ht="25.5" x14ac:dyDescent="0.2">
      <c r="C100" s="27" t="s">
        <v>49</v>
      </c>
      <c r="D100" s="28"/>
      <c r="H100" s="34"/>
      <c r="I100" s="34" t="s">
        <v>9</v>
      </c>
      <c r="J100" s="34" t="s">
        <v>74</v>
      </c>
      <c r="M100" s="125"/>
      <c r="N100" s="125"/>
    </row>
    <row r="101" spans="3:14" x14ac:dyDescent="0.2">
      <c r="C101" s="27" t="s">
        <v>50</v>
      </c>
      <c r="D101" s="28"/>
      <c r="H101" s="34"/>
      <c r="I101" s="34" t="s">
        <v>10</v>
      </c>
      <c r="J101" s="34"/>
      <c r="M101" s="125"/>
      <c r="N101" s="125"/>
    </row>
    <row r="102" spans="3:14" x14ac:dyDescent="0.2">
      <c r="C102" s="27" t="s">
        <v>51</v>
      </c>
      <c r="D102" s="28"/>
      <c r="M102" s="126"/>
      <c r="N102" s="126"/>
    </row>
    <row r="103" spans="3:14" ht="66" customHeight="1" x14ac:dyDescent="0.2">
      <c r="C103" s="27" t="s">
        <v>52</v>
      </c>
      <c r="D103" s="28"/>
      <c r="M103" s="124"/>
      <c r="N103" s="124"/>
    </row>
    <row r="104" spans="3:14" x14ac:dyDescent="0.2">
      <c r="C104" s="27" t="s">
        <v>37</v>
      </c>
      <c r="D104" s="28"/>
    </row>
    <row r="105" spans="3:14" ht="25.5" x14ac:dyDescent="0.2">
      <c r="C105" s="27" t="s">
        <v>53</v>
      </c>
      <c r="D105" s="28"/>
    </row>
    <row r="106" spans="3:14" ht="25.5" x14ac:dyDescent="0.2">
      <c r="C106" s="27" t="s">
        <v>54</v>
      </c>
      <c r="D106" s="28"/>
    </row>
    <row r="107" spans="3:14" ht="25.5" x14ac:dyDescent="0.2">
      <c r="C107" s="27" t="s">
        <v>55</v>
      </c>
      <c r="D107" s="28"/>
    </row>
    <row r="108" spans="3:14" x14ac:dyDescent="0.2">
      <c r="C108" s="27" t="s">
        <v>40</v>
      </c>
      <c r="D108" s="29"/>
    </row>
    <row r="109" spans="3:14" x14ac:dyDescent="0.2">
      <c r="C109" s="27" t="s">
        <v>39</v>
      </c>
      <c r="D109" s="30"/>
    </row>
    <row r="110" spans="3:14" x14ac:dyDescent="0.2">
      <c r="C110" s="27" t="s">
        <v>56</v>
      </c>
      <c r="D110" s="29"/>
    </row>
    <row r="112" spans="3:14" ht="6.75" customHeight="1" x14ac:dyDescent="0.2"/>
    <row r="113" spans="3:3" ht="15" customHeight="1" x14ac:dyDescent="0.2">
      <c r="C113" s="31" t="s">
        <v>30</v>
      </c>
    </row>
    <row r="114" spans="3:3" ht="18.75" customHeight="1" x14ac:dyDescent="0.2">
      <c r="C114" s="31" t="s">
        <v>33</v>
      </c>
    </row>
    <row r="115" spans="3:3" ht="15" customHeight="1" x14ac:dyDescent="0.2">
      <c r="C115" s="31" t="s">
        <v>41</v>
      </c>
    </row>
    <row r="116" spans="3:3" ht="11.25" customHeight="1" x14ac:dyDescent="0.2">
      <c r="C116" s="31" t="s">
        <v>31</v>
      </c>
    </row>
    <row r="117" spans="3:3" ht="16.5" customHeight="1" x14ac:dyDescent="0.2">
      <c r="C117" s="31" t="s">
        <v>32</v>
      </c>
    </row>
    <row r="118" spans="3:3" ht="12" customHeight="1" x14ac:dyDescent="0.2">
      <c r="C118" s="31" t="s">
        <v>34</v>
      </c>
    </row>
    <row r="119" spans="3:3" ht="25.5" customHeight="1" x14ac:dyDescent="0.2">
      <c r="C119" s="31" t="s">
        <v>35</v>
      </c>
    </row>
    <row r="120" spans="3:3" ht="27.75" customHeight="1" x14ac:dyDescent="0.2">
      <c r="C120" s="31" t="s">
        <v>42</v>
      </c>
    </row>
    <row r="121" spans="3:3" ht="36.75" customHeight="1" x14ac:dyDescent="0.2">
      <c r="C121" s="32" t="s">
        <v>43</v>
      </c>
    </row>
    <row r="122" spans="3:3" x14ac:dyDescent="0.2">
      <c r="C122" s="31" t="s">
        <v>44</v>
      </c>
    </row>
  </sheetData>
  <mergeCells count="81">
    <mergeCell ref="D24:F24"/>
    <mergeCell ref="G24:I24"/>
    <mergeCell ref="J24:L24"/>
    <mergeCell ref="D26:F28"/>
    <mergeCell ref="M24:O24"/>
    <mergeCell ref="J25:L25"/>
    <mergeCell ref="G25:I25"/>
    <mergeCell ref="D25:F25"/>
    <mergeCell ref="O2:R2"/>
    <mergeCell ref="O3:R3"/>
    <mergeCell ref="O4:R4"/>
    <mergeCell ref="L9:Q10"/>
    <mergeCell ref="B6:R6"/>
    <mergeCell ref="D9:I9"/>
    <mergeCell ref="D8:I8"/>
    <mergeCell ref="L8:Q8"/>
    <mergeCell ref="C7:Q7"/>
    <mergeCell ref="E2:N4"/>
    <mergeCell ref="J8:K8"/>
    <mergeCell ref="J9:K10"/>
    <mergeCell ref="D10:I10"/>
    <mergeCell ref="B2:D4"/>
    <mergeCell ref="B5:R5"/>
    <mergeCell ref="M96:N96"/>
    <mergeCell ref="M97:N97"/>
    <mergeCell ref="K44:Q44"/>
    <mergeCell ref="C42:J42"/>
    <mergeCell ref="K42:Q42"/>
    <mergeCell ref="K45:Q45"/>
    <mergeCell ref="K46:Q46"/>
    <mergeCell ref="K47:Q47"/>
    <mergeCell ref="E43:J43"/>
    <mergeCell ref="E44:J44"/>
    <mergeCell ref="E45:J45"/>
    <mergeCell ref="E46:J46"/>
    <mergeCell ref="E47:J47"/>
    <mergeCell ref="M103:N103"/>
    <mergeCell ref="M98:N98"/>
    <mergeCell ref="M99:N99"/>
    <mergeCell ref="M100:N100"/>
    <mergeCell ref="M101:N101"/>
    <mergeCell ref="M102:N102"/>
    <mergeCell ref="C16:C18"/>
    <mergeCell ref="F18:G18"/>
    <mergeCell ref="G13:H14"/>
    <mergeCell ref="I13:J14"/>
    <mergeCell ref="D16:E16"/>
    <mergeCell ref="D17:E17"/>
    <mergeCell ref="C13:D14"/>
    <mergeCell ref="E13:F14"/>
    <mergeCell ref="I12:J12"/>
    <mergeCell ref="D18:E18"/>
    <mergeCell ref="F16:G16"/>
    <mergeCell ref="F17:G17"/>
    <mergeCell ref="P24:Q24"/>
    <mergeCell ref="P12:Q12"/>
    <mergeCell ref="P13:Q14"/>
    <mergeCell ref="G12:H12"/>
    <mergeCell ref="C12:D12"/>
    <mergeCell ref="E12:F12"/>
    <mergeCell ref="M12:O12"/>
    <mergeCell ref="M13:O14"/>
    <mergeCell ref="B20:R20"/>
    <mergeCell ref="C23:Q23"/>
    <mergeCell ref="K12:L12"/>
    <mergeCell ref="K13:L14"/>
    <mergeCell ref="I31:Q31"/>
    <mergeCell ref="P26:Q26"/>
    <mergeCell ref="P27:Q27"/>
    <mergeCell ref="P25:Q25"/>
    <mergeCell ref="P28:Q28"/>
    <mergeCell ref="G26:I26"/>
    <mergeCell ref="G27:I27"/>
    <mergeCell ref="G28:I28"/>
    <mergeCell ref="J26:L26"/>
    <mergeCell ref="J27:L27"/>
    <mergeCell ref="J28:L28"/>
    <mergeCell ref="M25:O25"/>
    <mergeCell ref="M26:O26"/>
    <mergeCell ref="M27:O27"/>
    <mergeCell ref="M28:O28"/>
  </mergeCells>
  <phoneticPr fontId="30" type="noConversion"/>
  <dataValidations xWindow="316" yWindow="635" count="19">
    <dataValidation type="list" allowBlank="1" showInputMessage="1" showErrorMessage="1" prompt="Seleccione de la lista desplegable, la periodicidad de medición del indicador." sqref="K13:L14" xr:uid="{00000000-0002-0000-0000-000000000000}">
      <formula1>Periodicidad</formula1>
    </dataValidation>
    <dataValidation allowBlank="1" showInputMessage="1" showErrorMessage="1" prompt="Identifique el cargo del Directivo responsable del Proceso." sqref="D9:I9" xr:uid="{00000000-0002-0000-00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000-000002000000}"/>
    <dataValidation allowBlank="1" showInputMessage="1" showErrorMessage="1" prompt="Realice una breve descripción de que pretende medir el indicador." sqref="L9:Q10" xr:uid="{00000000-0002-0000-0000-000003000000}"/>
    <dataValidation allowBlank="1" showInputMessage="1" showErrorMessage="1" prompt="Fórmula matemática utilizada para medir el indicador." sqref="C13" xr:uid="{00000000-0002-0000-0000-000004000000}"/>
    <dataValidation allowBlank="1" showInputMessage="1" showErrorMessage="1" prompt="Magnitud o relación de magnitudes que se referencia para la medición. _x000a_Ejemplo: Porcentaje, Minutos,  Pesos, Unidad o (Unidad/Año)" sqref="G13:H14" xr:uid="{00000000-0002-0000-00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000-000006000000}">
      <formula1>Tipo_indicador</formula1>
    </dataValidation>
    <dataValidation allowBlank="1" showInputMessage="1" showErrorMessage="1" prompt="Identifique la fuente de información usada para el reporte del indicador." sqref="M13" xr:uid="{00000000-0002-0000-00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000-000008000000}"/>
    <dataValidation allowBlank="1" showInputMessage="1" showErrorMessage="1" prompt="Valor que se espera alcance el Indicador" sqref="D25 P25 G25 J25 M25" xr:uid="{00000000-0002-0000-0000-000009000000}"/>
    <dataValidation allowBlank="1" showInputMessage="1" showErrorMessage="1" prompt="Realice un pequeño análisis, acerca del cumplimiento o incumplimiento del indicador, identificando los factores que fueron relevantes en el resultado del indicador." sqref="C44:C47 D47 E44:J46" xr:uid="{00000000-0002-0000-0000-00000A000000}"/>
    <dataValidation type="list" allowBlank="1" showInputMessage="1" showErrorMessage="1" sqref="D8:I8" xr:uid="{00000000-0002-0000-0000-00000B000000}">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000-00000C000000}"/>
    <dataValidation allowBlank="1" showInputMessage="1" showErrorMessage="1" prompt="Establezca el nombre del indicador" sqref="L8:Q8" xr:uid="{00000000-0002-0000-0000-00000D000000}"/>
    <dataValidation allowBlank="1" showInputMessage="1" showErrorMessage="1" prompt="Identifique el(los) valor(es)  los valores máximos o mínimos de este rango de gestión." sqref="F16:G17" xr:uid="{00000000-0002-0000-0000-00000E000000}"/>
    <dataValidation type="list" allowBlank="1" showInputMessage="1" showErrorMessage="1" prompt="Selecione de la lista desplegable la tendencia esperada" sqref="P13:Q14" xr:uid="{00000000-0002-0000-0000-00000F000000}">
      <formula1>$J$96:$J$100</formula1>
    </dataValidation>
    <dataValidation allowBlank="1" showInputMessage="1" showErrorMessage="1" prompt="Identifique el valor registrado en el numerador de la fórmula de cálculo" sqref="M26 J26 P26:P27 G26" xr:uid="{00000000-0002-0000-0000-000010000000}"/>
    <dataValidation allowBlank="1" showInputMessage="1" showErrorMessage="1" prompt="Identifique el valor registrado en el denominador de la fórmula de cálculo" sqref="M27 J27 G27" xr:uid="{00000000-0002-0000-0000-000011000000}"/>
    <dataValidation allowBlank="1" showInputMessage="1" showErrorMessage="1" prompt="Identifique el resultado del indicador en la medición desarrollada" sqref="G28 M28 J28 P28 D26" xr:uid="{00000000-0002-0000-0000-000012000000}"/>
  </dataValidations>
  <hyperlinks>
    <hyperlink ref="C8" location="'INSTRUCTIVO '!D10" display="Proceso :" xr:uid="{00000000-0004-0000-0000-000000000000}"/>
    <hyperlink ref="C9" location="'INSTRUCTIVO '!A1" display="Responsables: " xr:uid="{00000000-0004-0000-0000-000001000000}"/>
    <hyperlink ref="J9" location="'INSTRUCTIVO '!A1" display="Objetivo del Indicador" xr:uid="{00000000-0004-0000-0000-000002000000}"/>
    <hyperlink ref="C10" location="'INSTRUCTIVO '!A1" display="Responsable de la Medición " xr:uid="{00000000-0004-0000-0000-000003000000}"/>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1:U143"/>
  <sheetViews>
    <sheetView showGridLines="0" topLeftCell="A43" zoomScale="85" zoomScaleNormal="85" zoomScaleSheetLayoutView="70" workbookViewId="0">
      <selection activeCell="D45" sqref="D45:J45"/>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9.42578125" style="1" customWidth="1"/>
    <col min="17" max="17" width="10.7109375" style="1" customWidth="1"/>
    <col min="18" max="18" width="3.42578125" style="1" customWidth="1"/>
    <col min="19" max="16384" width="11.42578125" style="1"/>
  </cols>
  <sheetData>
    <row r="1" spans="2:18" ht="13.5" thickBot="1" x14ac:dyDescent="0.25"/>
    <row r="2" spans="2:18" ht="24.75" customHeight="1" x14ac:dyDescent="0.2">
      <c r="B2" s="175"/>
      <c r="C2" s="176"/>
      <c r="D2" s="177"/>
      <c r="E2" s="160" t="s">
        <v>63</v>
      </c>
      <c r="F2" s="161"/>
      <c r="G2" s="161"/>
      <c r="H2" s="161"/>
      <c r="I2" s="161"/>
      <c r="J2" s="161"/>
      <c r="K2" s="161"/>
      <c r="L2" s="161"/>
      <c r="M2" s="161"/>
      <c r="N2" s="162"/>
      <c r="O2" s="143" t="s">
        <v>83</v>
      </c>
      <c r="P2" s="143"/>
      <c r="Q2" s="143"/>
      <c r="R2" s="143"/>
    </row>
    <row r="3" spans="2:18" ht="24.75" customHeight="1" x14ac:dyDescent="0.2">
      <c r="B3" s="178"/>
      <c r="C3" s="125"/>
      <c r="D3" s="179"/>
      <c r="E3" s="163"/>
      <c r="F3" s="164"/>
      <c r="G3" s="164"/>
      <c r="H3" s="164"/>
      <c r="I3" s="164"/>
      <c r="J3" s="164"/>
      <c r="K3" s="164"/>
      <c r="L3" s="164"/>
      <c r="M3" s="164"/>
      <c r="N3" s="165"/>
      <c r="O3" s="143" t="s">
        <v>84</v>
      </c>
      <c r="P3" s="143"/>
      <c r="Q3" s="143"/>
      <c r="R3" s="143"/>
    </row>
    <row r="4" spans="2:18" ht="24.75" customHeight="1" thickBot="1" x14ac:dyDescent="0.25">
      <c r="B4" s="178"/>
      <c r="C4" s="125"/>
      <c r="D4" s="179"/>
      <c r="E4" s="166"/>
      <c r="F4" s="167"/>
      <c r="G4" s="167"/>
      <c r="H4" s="167"/>
      <c r="I4" s="167"/>
      <c r="J4" s="167"/>
      <c r="K4" s="167"/>
      <c r="L4" s="167"/>
      <c r="M4" s="167"/>
      <c r="N4" s="168"/>
      <c r="O4" s="143" t="s">
        <v>85</v>
      </c>
      <c r="P4" s="143"/>
      <c r="Q4" s="143"/>
      <c r="R4" s="143"/>
    </row>
    <row r="5" spans="2:18" ht="13.5" thickBot="1" x14ac:dyDescent="0.25">
      <c r="B5" s="180" t="s">
        <v>97</v>
      </c>
      <c r="C5" s="181"/>
      <c r="D5" s="181"/>
      <c r="E5" s="181"/>
      <c r="F5" s="181"/>
      <c r="G5" s="181"/>
      <c r="H5" s="181"/>
      <c r="I5" s="181"/>
      <c r="J5" s="181"/>
      <c r="K5" s="181"/>
      <c r="L5" s="181"/>
      <c r="M5" s="181"/>
      <c r="N5" s="181"/>
      <c r="O5" s="182"/>
      <c r="P5" s="182"/>
      <c r="Q5" s="182"/>
      <c r="R5" s="183"/>
    </row>
    <row r="6" spans="2:18" ht="15" customHeight="1" thickBot="1" x14ac:dyDescent="0.25">
      <c r="B6" s="131" t="s">
        <v>0</v>
      </c>
      <c r="C6" s="132"/>
      <c r="D6" s="132"/>
      <c r="E6" s="132"/>
      <c r="F6" s="132"/>
      <c r="G6" s="132"/>
      <c r="H6" s="132"/>
      <c r="I6" s="132"/>
      <c r="J6" s="132"/>
      <c r="K6" s="132"/>
      <c r="L6" s="132"/>
      <c r="M6" s="132"/>
      <c r="N6" s="132"/>
      <c r="O6" s="132"/>
      <c r="P6" s="132"/>
      <c r="Q6" s="132"/>
      <c r="R6" s="133"/>
    </row>
    <row r="7" spans="2:18" ht="13.5" thickBot="1" x14ac:dyDescent="0.25">
      <c r="B7" s="5"/>
      <c r="C7" s="159"/>
      <c r="D7" s="159"/>
      <c r="E7" s="159"/>
      <c r="F7" s="159"/>
      <c r="G7" s="159"/>
      <c r="H7" s="159"/>
      <c r="I7" s="159"/>
      <c r="J7" s="159"/>
      <c r="K7" s="159"/>
      <c r="L7" s="159"/>
      <c r="M7" s="159"/>
      <c r="N7" s="159"/>
      <c r="O7" s="159"/>
      <c r="P7" s="159"/>
      <c r="Q7" s="159"/>
      <c r="R7" s="6"/>
    </row>
    <row r="8" spans="2:18" ht="23.25" customHeight="1" thickBot="1" x14ac:dyDescent="0.25">
      <c r="B8" s="5"/>
      <c r="C8" s="7" t="s">
        <v>61</v>
      </c>
      <c r="D8" s="153" t="s">
        <v>56</v>
      </c>
      <c r="E8" s="154"/>
      <c r="F8" s="154"/>
      <c r="G8" s="154"/>
      <c r="H8" s="154"/>
      <c r="I8" s="155"/>
      <c r="J8" s="169" t="s">
        <v>57</v>
      </c>
      <c r="K8" s="170"/>
      <c r="L8" s="156" t="s">
        <v>93</v>
      </c>
      <c r="M8" s="157"/>
      <c r="N8" s="157"/>
      <c r="O8" s="157"/>
      <c r="P8" s="157"/>
      <c r="Q8" s="158"/>
      <c r="R8" s="6"/>
    </row>
    <row r="9" spans="2:18" ht="23.25" customHeight="1" thickBot="1" x14ac:dyDescent="0.25">
      <c r="B9" s="5"/>
      <c r="C9" s="7" t="s">
        <v>60</v>
      </c>
      <c r="D9" s="209" t="s">
        <v>78</v>
      </c>
      <c r="E9" s="210"/>
      <c r="F9" s="210"/>
      <c r="G9" s="210"/>
      <c r="H9" s="210"/>
      <c r="I9" s="211"/>
      <c r="J9" s="171" t="s">
        <v>58</v>
      </c>
      <c r="K9" s="172"/>
      <c r="L9" s="212" t="s">
        <v>96</v>
      </c>
      <c r="M9" s="213"/>
      <c r="N9" s="213"/>
      <c r="O9" s="213"/>
      <c r="P9" s="213"/>
      <c r="Q9" s="214"/>
      <c r="R9" s="6"/>
    </row>
    <row r="10" spans="2:18" ht="27.95" customHeight="1" thickBot="1" x14ac:dyDescent="0.25">
      <c r="B10" s="5"/>
      <c r="C10" s="7" t="s">
        <v>59</v>
      </c>
      <c r="D10" s="209" t="s">
        <v>77</v>
      </c>
      <c r="E10" s="210"/>
      <c r="F10" s="210"/>
      <c r="G10" s="210"/>
      <c r="H10" s="210"/>
      <c r="I10" s="211"/>
      <c r="J10" s="173"/>
      <c r="K10" s="174"/>
      <c r="L10" s="215"/>
      <c r="M10" s="216"/>
      <c r="N10" s="216"/>
      <c r="O10" s="216"/>
      <c r="P10" s="216"/>
      <c r="Q10" s="217"/>
      <c r="R10" s="6"/>
    </row>
    <row r="11" spans="2:18" ht="6" customHeight="1" thickBot="1" x14ac:dyDescent="0.25">
      <c r="B11" s="5"/>
      <c r="I11" s="8"/>
      <c r="R11" s="6"/>
    </row>
    <row r="12" spans="2:18" ht="15" customHeight="1" x14ac:dyDescent="0.2">
      <c r="B12" s="5"/>
      <c r="C12" s="76" t="s">
        <v>14</v>
      </c>
      <c r="D12" s="92"/>
      <c r="E12" s="76" t="s">
        <v>62</v>
      </c>
      <c r="F12" s="77"/>
      <c r="G12" s="90" t="s">
        <v>1</v>
      </c>
      <c r="H12" s="91"/>
      <c r="I12" s="76" t="s">
        <v>3</v>
      </c>
      <c r="J12" s="77"/>
      <c r="K12" s="107" t="s">
        <v>6</v>
      </c>
      <c r="L12" s="108"/>
      <c r="M12" s="93" t="s">
        <v>2</v>
      </c>
      <c r="N12" s="94"/>
      <c r="O12" s="95"/>
      <c r="P12" s="84" t="s">
        <v>65</v>
      </c>
      <c r="Q12" s="85"/>
      <c r="R12" s="6"/>
    </row>
    <row r="13" spans="2:18" ht="15" customHeight="1" x14ac:dyDescent="0.2">
      <c r="B13" s="5"/>
      <c r="C13" s="96" t="s">
        <v>92</v>
      </c>
      <c r="D13" s="97"/>
      <c r="E13" s="123">
        <v>1</v>
      </c>
      <c r="F13" s="87"/>
      <c r="G13" s="115" t="s">
        <v>79</v>
      </c>
      <c r="H13" s="116"/>
      <c r="I13" s="96" t="s">
        <v>4</v>
      </c>
      <c r="J13" s="87"/>
      <c r="K13" s="115" t="s">
        <v>8</v>
      </c>
      <c r="L13" s="116"/>
      <c r="M13" s="96" t="s">
        <v>98</v>
      </c>
      <c r="N13" s="97"/>
      <c r="O13" s="98"/>
      <c r="P13" s="86" t="s">
        <v>67</v>
      </c>
      <c r="Q13" s="87"/>
      <c r="R13" s="6"/>
    </row>
    <row r="14" spans="2:18" ht="15.75" customHeight="1" thickBot="1" x14ac:dyDescent="0.25">
      <c r="B14" s="5"/>
      <c r="C14" s="99"/>
      <c r="D14" s="100"/>
      <c r="E14" s="99"/>
      <c r="F14" s="89"/>
      <c r="G14" s="117"/>
      <c r="H14" s="118"/>
      <c r="I14" s="99"/>
      <c r="J14" s="89"/>
      <c r="K14" s="117"/>
      <c r="L14" s="118"/>
      <c r="M14" s="99"/>
      <c r="N14" s="100"/>
      <c r="O14" s="101"/>
      <c r="P14" s="88"/>
      <c r="Q14" s="89"/>
      <c r="R14" s="6"/>
    </row>
    <row r="15" spans="2:18" ht="8.25" customHeight="1" thickBot="1" x14ac:dyDescent="0.25">
      <c r="B15" s="5"/>
      <c r="R15" s="6"/>
    </row>
    <row r="16" spans="2:18" x14ac:dyDescent="0.2">
      <c r="B16" s="5"/>
      <c r="C16" s="93" t="s">
        <v>11</v>
      </c>
      <c r="D16" s="119" t="s">
        <v>26</v>
      </c>
      <c r="E16" s="120"/>
      <c r="F16" s="80" t="s">
        <v>80</v>
      </c>
      <c r="G16" s="81"/>
      <c r="H16" s="9"/>
      <c r="I16" s="9"/>
      <c r="J16" s="9"/>
      <c r="K16" s="9"/>
      <c r="L16" s="9"/>
      <c r="M16" s="10"/>
      <c r="N16" s="10"/>
      <c r="O16" s="10"/>
      <c r="P16" s="10"/>
      <c r="Q16" s="10"/>
      <c r="R16" s="6"/>
    </row>
    <row r="17" spans="2:20" ht="18.75" customHeight="1" x14ac:dyDescent="0.2">
      <c r="B17" s="5"/>
      <c r="C17" s="113"/>
      <c r="D17" s="121" t="s">
        <v>27</v>
      </c>
      <c r="E17" s="122"/>
      <c r="F17" s="65" t="s">
        <v>82</v>
      </c>
      <c r="G17" s="67"/>
      <c r="H17" s="9"/>
      <c r="I17" s="9"/>
      <c r="J17" s="9"/>
      <c r="K17" s="9"/>
      <c r="L17" s="9"/>
      <c r="M17" s="10"/>
      <c r="N17" s="10"/>
      <c r="O17" s="10"/>
      <c r="P17" s="10"/>
      <c r="Q17" s="10"/>
      <c r="R17" s="6"/>
    </row>
    <row r="18" spans="2:20" ht="18.75" customHeight="1" thickBot="1" x14ac:dyDescent="0.25">
      <c r="B18" s="5"/>
      <c r="C18" s="114"/>
      <c r="D18" s="78" t="s">
        <v>28</v>
      </c>
      <c r="E18" s="79"/>
      <c r="F18" s="68" t="s">
        <v>81</v>
      </c>
      <c r="G18" s="70"/>
      <c r="H18" s="9"/>
      <c r="I18" s="9"/>
      <c r="J18" s="9"/>
      <c r="K18" s="9"/>
      <c r="L18" s="9"/>
      <c r="M18" s="10"/>
      <c r="N18" s="10"/>
      <c r="O18" s="10"/>
      <c r="P18" s="10"/>
      <c r="Q18" s="10"/>
      <c r="R18" s="6"/>
    </row>
    <row r="19" spans="2:20" ht="6" customHeight="1" thickBot="1" x14ac:dyDescent="0.25">
      <c r="B19" s="5"/>
      <c r="R19" s="6"/>
    </row>
    <row r="20" spans="2:20" ht="13.5" thickBot="1" x14ac:dyDescent="0.25">
      <c r="B20" s="102" t="s">
        <v>23</v>
      </c>
      <c r="C20" s="103"/>
      <c r="D20" s="103"/>
      <c r="E20" s="103"/>
      <c r="F20" s="103"/>
      <c r="G20" s="103"/>
      <c r="H20" s="103"/>
      <c r="I20" s="103"/>
      <c r="J20" s="103"/>
      <c r="K20" s="103"/>
      <c r="L20" s="103"/>
      <c r="M20" s="103"/>
      <c r="N20" s="103"/>
      <c r="O20" s="103"/>
      <c r="P20" s="103"/>
      <c r="Q20" s="103"/>
      <c r="R20" s="104"/>
    </row>
    <row r="21" spans="2:20" ht="6" customHeight="1" x14ac:dyDescent="0.2">
      <c r="B21" s="5"/>
      <c r="G21" s="11"/>
      <c r="H21" s="11"/>
      <c r="R21" s="6"/>
    </row>
    <row r="22" spans="2:20" ht="4.5" customHeight="1" thickBot="1" x14ac:dyDescent="0.25">
      <c r="B22" s="5"/>
      <c r="R22" s="6"/>
    </row>
    <row r="23" spans="2:20" ht="15.75" customHeight="1" thickBot="1" x14ac:dyDescent="0.25">
      <c r="B23" s="5"/>
      <c r="C23" s="105" t="s">
        <v>12</v>
      </c>
      <c r="D23" s="106"/>
      <c r="E23" s="106"/>
      <c r="F23" s="106"/>
      <c r="G23" s="106"/>
      <c r="H23" s="106"/>
      <c r="I23" s="106"/>
      <c r="J23" s="106"/>
      <c r="K23" s="106"/>
      <c r="L23" s="106"/>
      <c r="M23" s="106"/>
      <c r="N23" s="106"/>
      <c r="O23" s="106"/>
      <c r="P23" s="106"/>
      <c r="Q23" s="83"/>
      <c r="R23" s="6"/>
    </row>
    <row r="24" spans="2:20" ht="27" customHeight="1" thickBot="1" x14ac:dyDescent="0.25">
      <c r="B24" s="5"/>
      <c r="C24" s="12" t="s">
        <v>16</v>
      </c>
      <c r="D24" s="184" t="s">
        <v>86</v>
      </c>
      <c r="E24" s="185"/>
      <c r="F24" s="186"/>
      <c r="G24" s="184" t="s">
        <v>87</v>
      </c>
      <c r="H24" s="185"/>
      <c r="I24" s="186"/>
      <c r="J24" s="184" t="s">
        <v>88</v>
      </c>
      <c r="K24" s="185"/>
      <c r="L24" s="186"/>
      <c r="M24" s="184" t="s">
        <v>89</v>
      </c>
      <c r="N24" s="185"/>
      <c r="O24" s="186"/>
      <c r="P24" s="82" t="s">
        <v>13</v>
      </c>
      <c r="Q24" s="83"/>
      <c r="R24" s="6"/>
    </row>
    <row r="25" spans="2:20" ht="14.45" customHeight="1" x14ac:dyDescent="0.2">
      <c r="B25" s="5"/>
      <c r="C25" s="13" t="s">
        <v>17</v>
      </c>
      <c r="D25" s="73">
        <v>1</v>
      </c>
      <c r="E25" s="74"/>
      <c r="F25" s="75"/>
      <c r="G25" s="73">
        <v>1</v>
      </c>
      <c r="H25" s="74"/>
      <c r="I25" s="75"/>
      <c r="J25" s="73">
        <v>1</v>
      </c>
      <c r="K25" s="74"/>
      <c r="L25" s="75"/>
      <c r="M25" s="73">
        <v>1</v>
      </c>
      <c r="N25" s="74"/>
      <c r="O25" s="75"/>
      <c r="P25" s="61">
        <f>14/14</f>
        <v>1</v>
      </c>
      <c r="Q25" s="62"/>
      <c r="R25" s="6"/>
    </row>
    <row r="26" spans="2:20" ht="14.45" customHeight="1" x14ac:dyDescent="0.2">
      <c r="B26" s="5"/>
      <c r="C26" s="14" t="s">
        <v>15</v>
      </c>
      <c r="D26" s="65">
        <v>9</v>
      </c>
      <c r="E26" s="66"/>
      <c r="F26" s="67"/>
      <c r="G26" s="65">
        <v>9</v>
      </c>
      <c r="H26" s="66"/>
      <c r="I26" s="67"/>
      <c r="J26" s="65"/>
      <c r="K26" s="66"/>
      <c r="L26" s="67"/>
      <c r="M26" s="65"/>
      <c r="N26" s="66"/>
      <c r="O26" s="67"/>
      <c r="P26" s="57">
        <f>SUM(D26:O26)</f>
        <v>18</v>
      </c>
      <c r="Q26" s="58"/>
      <c r="R26" s="6"/>
    </row>
    <row r="27" spans="2:20" ht="15" customHeight="1" thickBot="1" x14ac:dyDescent="0.25">
      <c r="B27" s="5"/>
      <c r="C27" s="15" t="s">
        <v>36</v>
      </c>
      <c r="D27" s="68">
        <v>9</v>
      </c>
      <c r="E27" s="69"/>
      <c r="F27" s="70"/>
      <c r="G27" s="68">
        <v>9</v>
      </c>
      <c r="H27" s="69"/>
      <c r="I27" s="70"/>
      <c r="J27" s="68"/>
      <c r="K27" s="69"/>
      <c r="L27" s="70"/>
      <c r="M27" s="68"/>
      <c r="N27" s="69"/>
      <c r="O27" s="70"/>
      <c r="P27" s="57">
        <f>SUM(D27:O27)</f>
        <v>18</v>
      </c>
      <c r="Q27" s="58"/>
      <c r="R27" s="6"/>
    </row>
    <row r="28" spans="2:20" ht="15" customHeight="1" thickBot="1" x14ac:dyDescent="0.25">
      <c r="B28" s="5"/>
      <c r="C28" s="16" t="s">
        <v>29</v>
      </c>
      <c r="D28" s="205">
        <f>+D26/D27</f>
        <v>1</v>
      </c>
      <c r="E28" s="206"/>
      <c r="F28" s="207"/>
      <c r="G28" s="205">
        <f>+G26/G27</f>
        <v>1</v>
      </c>
      <c r="H28" s="206"/>
      <c r="I28" s="207"/>
      <c r="J28" s="205" t="e">
        <f>+J26/J27</f>
        <v>#DIV/0!</v>
      </c>
      <c r="K28" s="206"/>
      <c r="L28" s="207"/>
      <c r="M28" s="205" t="e">
        <f>+M26/M27</f>
        <v>#DIV/0!</v>
      </c>
      <c r="N28" s="206"/>
      <c r="O28" s="207"/>
      <c r="P28" s="208">
        <f t="shared" ref="P28" si="0">+P26/P27</f>
        <v>1</v>
      </c>
      <c r="Q28" s="207"/>
      <c r="R28" s="6"/>
    </row>
    <row r="29" spans="2:20" x14ac:dyDescent="0.2">
      <c r="B29" s="5"/>
      <c r="R29" s="6"/>
      <c r="T29" s="17"/>
    </row>
    <row r="30" spans="2:20" x14ac:dyDescent="0.2">
      <c r="B30" s="5"/>
      <c r="R30" s="6"/>
    </row>
    <row r="31" spans="2:20" x14ac:dyDescent="0.2">
      <c r="B31" s="5"/>
      <c r="I31" s="56"/>
      <c r="J31" s="56"/>
      <c r="K31" s="56"/>
      <c r="L31" s="56"/>
      <c r="M31" s="56"/>
      <c r="N31" s="56"/>
      <c r="O31" s="56"/>
      <c r="P31" s="56"/>
      <c r="Q31" s="56"/>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29" t="s">
        <v>21</v>
      </c>
      <c r="D42" s="130"/>
      <c r="E42" s="130"/>
      <c r="F42" s="130"/>
      <c r="G42" s="130"/>
      <c r="H42" s="130"/>
      <c r="I42" s="130"/>
      <c r="J42" s="130"/>
      <c r="K42" s="131" t="s">
        <v>73</v>
      </c>
      <c r="L42" s="132"/>
      <c r="M42" s="132"/>
      <c r="N42" s="132"/>
      <c r="O42" s="132"/>
      <c r="P42" s="132"/>
      <c r="Q42" s="133"/>
      <c r="R42" s="6"/>
    </row>
    <row r="43" spans="2:18" ht="28.5" customHeight="1" thickBot="1" x14ac:dyDescent="0.25">
      <c r="B43" s="5"/>
      <c r="C43" s="35"/>
      <c r="D43" s="36" t="s">
        <v>75</v>
      </c>
      <c r="E43" s="139" t="s">
        <v>76</v>
      </c>
      <c r="F43" s="139"/>
      <c r="G43" s="139"/>
      <c r="H43" s="139"/>
      <c r="I43" s="139"/>
      <c r="J43" s="140"/>
      <c r="K43" s="2"/>
      <c r="L43" s="3"/>
      <c r="M43" s="3"/>
      <c r="N43" s="3"/>
      <c r="O43" s="3"/>
      <c r="P43" s="3"/>
      <c r="Q43" s="4"/>
      <c r="R43" s="6"/>
    </row>
    <row r="44" spans="2:18" ht="197.25" customHeight="1" thickBot="1" x14ac:dyDescent="0.25">
      <c r="B44" s="5"/>
      <c r="C44" s="18" t="s">
        <v>18</v>
      </c>
      <c r="D44" s="37">
        <v>45382</v>
      </c>
      <c r="E44" s="199" t="s">
        <v>101</v>
      </c>
      <c r="F44" s="200"/>
      <c r="G44" s="200"/>
      <c r="H44" s="200"/>
      <c r="I44" s="200"/>
      <c r="J44" s="201"/>
      <c r="K44" s="127"/>
      <c r="L44" s="127"/>
      <c r="M44" s="127"/>
      <c r="N44" s="127"/>
      <c r="O44" s="127"/>
      <c r="P44" s="127"/>
      <c r="Q44" s="128"/>
      <c r="R44" s="6"/>
    </row>
    <row r="45" spans="2:18" ht="187.5" customHeight="1" thickBot="1" x14ac:dyDescent="0.25">
      <c r="B45" s="5"/>
      <c r="C45" s="19" t="s">
        <v>19</v>
      </c>
      <c r="D45" s="37">
        <v>45473</v>
      </c>
      <c r="E45" s="199" t="s">
        <v>103</v>
      </c>
      <c r="F45" s="200"/>
      <c r="G45" s="200"/>
      <c r="H45" s="200"/>
      <c r="I45" s="200"/>
      <c r="J45" s="201"/>
      <c r="K45" s="127"/>
      <c r="L45" s="127"/>
      <c r="M45" s="127"/>
      <c r="N45" s="127"/>
      <c r="O45" s="127"/>
      <c r="P45" s="127"/>
      <c r="Q45" s="128"/>
      <c r="R45" s="6"/>
    </row>
    <row r="46" spans="2:18" ht="114.75" customHeight="1" thickBot="1" x14ac:dyDescent="0.25">
      <c r="B46" s="5"/>
      <c r="C46" s="20" t="s">
        <v>64</v>
      </c>
      <c r="D46" s="37"/>
      <c r="E46" s="199"/>
      <c r="F46" s="200"/>
      <c r="G46" s="200"/>
      <c r="H46" s="200"/>
      <c r="I46" s="200"/>
      <c r="J46" s="201"/>
      <c r="K46" s="134"/>
      <c r="L46" s="134"/>
      <c r="M46" s="134"/>
      <c r="N46" s="134"/>
      <c r="O46" s="134"/>
      <c r="P46" s="134"/>
      <c r="Q46" s="135"/>
      <c r="R46" s="6"/>
    </row>
    <row r="47" spans="2:18" ht="92.25" customHeight="1" thickBot="1" x14ac:dyDescent="0.25">
      <c r="B47" s="5"/>
      <c r="C47" s="19" t="s">
        <v>20</v>
      </c>
      <c r="D47" s="38"/>
      <c r="E47" s="202"/>
      <c r="F47" s="203"/>
      <c r="G47" s="203"/>
      <c r="H47" s="203"/>
      <c r="I47" s="203"/>
      <c r="J47" s="204"/>
      <c r="K47" s="127"/>
      <c r="L47" s="127"/>
      <c r="M47" s="127"/>
      <c r="N47" s="127"/>
      <c r="O47" s="127"/>
      <c r="P47" s="127"/>
      <c r="Q47" s="128"/>
      <c r="R47" s="6"/>
    </row>
    <row r="48" spans="2:18" x14ac:dyDescent="0.2">
      <c r="B48" s="5"/>
      <c r="R48" s="6"/>
    </row>
    <row r="49" spans="2:18" ht="13.5" thickBot="1" x14ac:dyDescent="0.25">
      <c r="B49" s="21"/>
      <c r="C49" s="22"/>
      <c r="D49" s="22"/>
      <c r="E49" s="22"/>
      <c r="F49" s="22"/>
      <c r="G49" s="22"/>
      <c r="H49" s="22"/>
      <c r="I49" s="22"/>
      <c r="J49" s="22"/>
      <c r="K49" s="22"/>
      <c r="L49" s="22"/>
      <c r="M49" s="22"/>
      <c r="N49" s="22"/>
      <c r="O49" s="22"/>
      <c r="P49" s="22"/>
      <c r="Q49" s="22"/>
      <c r="R49" s="23"/>
    </row>
    <row r="88" spans="3:21" hidden="1" x14ac:dyDescent="0.2"/>
    <row r="89" spans="3:21" hidden="1" x14ac:dyDescent="0.2"/>
    <row r="90" spans="3:21" hidden="1" x14ac:dyDescent="0.2"/>
    <row r="91" spans="3:21" ht="28.5" hidden="1" customHeight="1" x14ac:dyDescent="0.2"/>
    <row r="92" spans="3:21" hidden="1" x14ac:dyDescent="0.2"/>
    <row r="93" spans="3:21" hidden="1" x14ac:dyDescent="0.2"/>
    <row r="94" spans="3:21" ht="13.5" hidden="1" thickBot="1" x14ac:dyDescent="0.25"/>
    <row r="95" spans="3:21" ht="13.5" hidden="1" thickBot="1" x14ac:dyDescent="0.25">
      <c r="C95" s="24" t="s">
        <v>38</v>
      </c>
      <c r="D95" s="25"/>
      <c r="H95" s="33" t="s">
        <v>22</v>
      </c>
      <c r="I95" s="33" t="s">
        <v>24</v>
      </c>
      <c r="J95" s="33" t="s">
        <v>66</v>
      </c>
      <c r="U95" s="26" t="s">
        <v>30</v>
      </c>
    </row>
    <row r="96" spans="3:21" ht="25.5" hidden="1" x14ac:dyDescent="0.2">
      <c r="C96" s="27" t="s">
        <v>45</v>
      </c>
      <c r="D96" s="28"/>
      <c r="H96" s="34" t="s">
        <v>4</v>
      </c>
      <c r="I96" s="34" t="s">
        <v>7</v>
      </c>
      <c r="J96" s="34" t="s">
        <v>67</v>
      </c>
      <c r="M96" s="126"/>
      <c r="N96" s="126"/>
    </row>
    <row r="97" spans="3:14" ht="25.5" hidden="1" x14ac:dyDescent="0.2">
      <c r="C97" s="27" t="s">
        <v>46</v>
      </c>
      <c r="D97" s="28"/>
      <c r="H97" s="34" t="s">
        <v>72</v>
      </c>
      <c r="I97" s="34" t="s">
        <v>25</v>
      </c>
      <c r="J97" s="34" t="s">
        <v>68</v>
      </c>
      <c r="M97" s="125"/>
      <c r="N97" s="125"/>
    </row>
    <row r="98" spans="3:14" ht="38.25" hidden="1" x14ac:dyDescent="0.2">
      <c r="C98" s="27" t="s">
        <v>47</v>
      </c>
      <c r="D98" s="28"/>
      <c r="H98" s="34" t="s">
        <v>5</v>
      </c>
      <c r="I98" s="34" t="s">
        <v>8</v>
      </c>
      <c r="J98" s="34" t="s">
        <v>69</v>
      </c>
      <c r="M98" s="125"/>
      <c r="N98" s="125"/>
    </row>
    <row r="99" spans="3:14" hidden="1" x14ac:dyDescent="0.2">
      <c r="C99" s="27" t="s">
        <v>48</v>
      </c>
      <c r="D99" s="28"/>
      <c r="H99" s="34"/>
      <c r="I99" s="34" t="s">
        <v>71</v>
      </c>
      <c r="J99" s="34" t="s">
        <v>70</v>
      </c>
      <c r="M99" s="125"/>
      <c r="N99" s="125"/>
    </row>
    <row r="100" spans="3:14" ht="25.5" hidden="1" x14ac:dyDescent="0.2">
      <c r="C100" s="27" t="s">
        <v>49</v>
      </c>
      <c r="D100" s="28"/>
      <c r="H100" s="34"/>
      <c r="I100" s="34" t="s">
        <v>9</v>
      </c>
      <c r="J100" s="34" t="s">
        <v>74</v>
      </c>
      <c r="M100" s="125"/>
      <c r="N100" s="125"/>
    </row>
    <row r="101" spans="3:14" hidden="1" x14ac:dyDescent="0.2">
      <c r="C101" s="27" t="s">
        <v>50</v>
      </c>
      <c r="D101" s="28"/>
      <c r="H101" s="34"/>
      <c r="I101" s="34" t="s">
        <v>10</v>
      </c>
      <c r="J101" s="34"/>
      <c r="M101" s="125"/>
      <c r="N101" s="125"/>
    </row>
    <row r="102" spans="3:14" hidden="1" x14ac:dyDescent="0.2">
      <c r="C102" s="27" t="s">
        <v>51</v>
      </c>
      <c r="D102" s="28"/>
      <c r="M102" s="126"/>
      <c r="N102" s="126"/>
    </row>
    <row r="103" spans="3:14" ht="66" hidden="1" customHeight="1" x14ac:dyDescent="0.2">
      <c r="C103" s="27" t="s">
        <v>52</v>
      </c>
      <c r="D103" s="28"/>
      <c r="M103" s="124"/>
      <c r="N103" s="124"/>
    </row>
    <row r="104" spans="3:14" hidden="1" x14ac:dyDescent="0.2">
      <c r="C104" s="27" t="s">
        <v>37</v>
      </c>
      <c r="D104" s="28"/>
    </row>
    <row r="105" spans="3:14" ht="25.5" hidden="1" x14ac:dyDescent="0.2">
      <c r="C105" s="27" t="s">
        <v>53</v>
      </c>
      <c r="D105" s="28"/>
    </row>
    <row r="106" spans="3:14" ht="25.5" hidden="1" x14ac:dyDescent="0.2">
      <c r="C106" s="27" t="s">
        <v>54</v>
      </c>
      <c r="D106" s="28"/>
    </row>
    <row r="107" spans="3:14" ht="25.5" hidden="1" x14ac:dyDescent="0.2">
      <c r="C107" s="27" t="s">
        <v>55</v>
      </c>
      <c r="D107" s="28"/>
    </row>
    <row r="108" spans="3:14" hidden="1" x14ac:dyDescent="0.2">
      <c r="C108" s="27" t="s">
        <v>40</v>
      </c>
      <c r="D108" s="29"/>
    </row>
    <row r="109" spans="3:14" hidden="1" x14ac:dyDescent="0.2">
      <c r="C109" s="27" t="s">
        <v>39</v>
      </c>
      <c r="D109" s="30"/>
    </row>
    <row r="110" spans="3:14" hidden="1" x14ac:dyDescent="0.2">
      <c r="C110" s="27" t="s">
        <v>56</v>
      </c>
      <c r="D110" s="29"/>
    </row>
    <row r="111" spans="3:14" hidden="1" x14ac:dyDescent="0.2"/>
    <row r="112" spans="3:14" ht="6.75" hidden="1" customHeight="1" x14ac:dyDescent="0.2"/>
    <row r="113" spans="3:3" ht="15" hidden="1" customHeight="1" x14ac:dyDescent="0.2">
      <c r="C113" s="31" t="s">
        <v>30</v>
      </c>
    </row>
    <row r="114" spans="3:3" ht="18.75" hidden="1" customHeight="1" x14ac:dyDescent="0.2">
      <c r="C114" s="31" t="s">
        <v>33</v>
      </c>
    </row>
    <row r="115" spans="3:3" ht="15" hidden="1" customHeight="1" x14ac:dyDescent="0.2">
      <c r="C115" s="31" t="s">
        <v>41</v>
      </c>
    </row>
    <row r="116" spans="3:3" ht="11.25" hidden="1" customHeight="1" x14ac:dyDescent="0.2">
      <c r="C116" s="31" t="s">
        <v>31</v>
      </c>
    </row>
    <row r="117" spans="3:3" ht="16.5" hidden="1" customHeight="1" x14ac:dyDescent="0.2">
      <c r="C117" s="31" t="s">
        <v>32</v>
      </c>
    </row>
    <row r="118" spans="3:3" ht="12" hidden="1" customHeight="1" x14ac:dyDescent="0.2">
      <c r="C118" s="31" t="s">
        <v>34</v>
      </c>
    </row>
    <row r="119" spans="3:3" ht="25.5" hidden="1" customHeight="1" x14ac:dyDescent="0.2">
      <c r="C119" s="31" t="s">
        <v>35</v>
      </c>
    </row>
    <row r="120" spans="3:3" ht="27.75" hidden="1" customHeight="1" x14ac:dyDescent="0.2">
      <c r="C120" s="31" t="s">
        <v>42</v>
      </c>
    </row>
    <row r="121" spans="3:3" ht="36.75" hidden="1" customHeight="1" x14ac:dyDescent="0.2">
      <c r="C121" s="32" t="s">
        <v>43</v>
      </c>
    </row>
    <row r="122" spans="3:3" hidden="1" x14ac:dyDescent="0.2">
      <c r="C122" s="31" t="s">
        <v>44</v>
      </c>
    </row>
    <row r="123" spans="3:3" hidden="1" x14ac:dyDescent="0.2"/>
    <row r="124" spans="3:3" hidden="1" x14ac:dyDescent="0.2"/>
    <row r="125" spans="3:3" hidden="1" x14ac:dyDescent="0.2"/>
    <row r="126" spans="3:3" hidden="1" x14ac:dyDescent="0.2"/>
    <row r="127" spans="3:3" hidden="1" x14ac:dyDescent="0.2"/>
    <row r="128" spans="3:3"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sheetData>
  <mergeCells count="83">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D28:F28"/>
    <mergeCell ref="G28:I28"/>
    <mergeCell ref="J28:L28"/>
    <mergeCell ref="M28:O28"/>
    <mergeCell ref="P28:Q28"/>
    <mergeCell ref="D27:F27"/>
    <mergeCell ref="G27:I27"/>
    <mergeCell ref="J27:L27"/>
    <mergeCell ref="M27:O27"/>
    <mergeCell ref="P27:Q27"/>
    <mergeCell ref="I31:Q31"/>
    <mergeCell ref="C42:J42"/>
    <mergeCell ref="K42:Q42"/>
    <mergeCell ref="E43:J43"/>
    <mergeCell ref="E44:J44"/>
    <mergeCell ref="K44:Q44"/>
    <mergeCell ref="E45:J45"/>
    <mergeCell ref="K45:Q45"/>
    <mergeCell ref="E46:J46"/>
    <mergeCell ref="K46:Q46"/>
    <mergeCell ref="E47:J47"/>
    <mergeCell ref="K47:Q47"/>
    <mergeCell ref="M103:N103"/>
    <mergeCell ref="M96:N96"/>
    <mergeCell ref="M97:N97"/>
    <mergeCell ref="M98:N98"/>
    <mergeCell ref="M99:N99"/>
    <mergeCell ref="M100:N100"/>
    <mergeCell ref="M101:N101"/>
    <mergeCell ref="M102:N102"/>
  </mergeCells>
  <dataValidations count="19">
    <dataValidation allowBlank="1" showInputMessage="1" showErrorMessage="1" prompt="Identifique el resultado del indicador en la medición desarrollada" sqref="D28 G28 J28 P28 M28" xr:uid="{00000000-0002-0000-0100-000000000000}"/>
    <dataValidation allowBlank="1" showInputMessage="1" showErrorMessage="1" prompt="Identifique el valor registrado en el denominador de la fórmula de cálculo" sqref="M27 G27 J27 D27" xr:uid="{00000000-0002-0000-0100-000001000000}"/>
    <dataValidation allowBlank="1" showInputMessage="1" showErrorMessage="1" prompt="Identifique el valor registrado en el numerador de la fórmula de cálculo" sqref="P26:P27 G26 J26 M26 D26" xr:uid="{00000000-0002-0000-0100-000002000000}"/>
    <dataValidation type="list" allowBlank="1" showInputMessage="1" showErrorMessage="1" prompt="Selecione de la lista desplegable la tendencia esperada" sqref="P13:Q14" xr:uid="{00000000-0002-0000-0100-000003000000}">
      <formula1>$J$96:$J$100</formula1>
    </dataValidation>
    <dataValidation allowBlank="1" showInputMessage="1" showErrorMessage="1" prompt="Identifique el(los) valor(es)  los valores máximos o mínimos de este rango de gestión." sqref="F16:G17" xr:uid="{00000000-0002-0000-0100-000004000000}"/>
    <dataValidation allowBlank="1" showInputMessage="1" showErrorMessage="1" prompt="Establezca el nombre del indicador" sqref="L8:Q8" xr:uid="{00000000-0002-0000-0100-000005000000}"/>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100-000006000000}"/>
    <dataValidation type="list" allowBlank="1" showInputMessage="1" showErrorMessage="1" sqref="D8:I8" xr:uid="{00000000-0002-0000-0100-000007000000}">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E44:J47" xr:uid="{00000000-0002-0000-0100-000008000000}"/>
    <dataValidation allowBlank="1" showInputMessage="1" showErrorMessage="1" prompt="Valor que se espera alcance el Indicador" sqref="D25 G25 J25 P25 M25" xr:uid="{00000000-0002-0000-0100-000009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100-00000A000000}"/>
    <dataValidation allowBlank="1" showInputMessage="1" showErrorMessage="1" prompt="Identifique la fuente de información usada para el reporte del indicador." sqref="M13" xr:uid="{00000000-0002-0000-0100-00000B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100-00000C000000}">
      <formula1>Tipo_indicador</formula1>
    </dataValidation>
    <dataValidation allowBlank="1" showInputMessage="1" showErrorMessage="1" prompt="Magnitud o relación de magnitudes que se referencia para la medición. _x000a_Ejemplo: Porcentaje, Minutos,  Pesos, Unidad o (Unidad/Año)" sqref="G13:H14" xr:uid="{00000000-0002-0000-0100-00000D000000}"/>
    <dataValidation allowBlank="1" showInputMessage="1" showErrorMessage="1" prompt="Fórmula matemática utilizada para medir el indicador." sqref="C13" xr:uid="{00000000-0002-0000-0100-00000E000000}"/>
    <dataValidation allowBlank="1" showInputMessage="1" showErrorMessage="1" prompt="Realice una breve descripción de que pretende medir el indicador." sqref="L9:Q10" xr:uid="{00000000-0002-0000-0100-00000F000000}"/>
    <dataValidation allowBlank="1" showInputMessage="1" showErrorMessage="1" prompt="Identifique el cargo y dependencia del servidor responsable de  reportar y análisis del indicador (solamente se registra el servidor que consolida la información final)." sqref="D10:I10" xr:uid="{00000000-0002-0000-0100-000010000000}"/>
    <dataValidation allowBlank="1" showInputMessage="1" showErrorMessage="1" prompt="Identifique el cargo del Directivo responsable del Proceso." sqref="D9:I9" xr:uid="{00000000-0002-0000-0100-000011000000}"/>
    <dataValidation type="list" allowBlank="1" showInputMessage="1" showErrorMessage="1" prompt="Seleccione de la lista desplegable, la periodicidad de medición del indicador." sqref="K13:L14" xr:uid="{00000000-0002-0000-0100-000012000000}">
      <formula1>Periodicidad</formula1>
    </dataValidation>
  </dataValidations>
  <hyperlinks>
    <hyperlink ref="C8" location="'INSTRUCTIVO '!D10" display="Proceso :" xr:uid="{00000000-0004-0000-0100-000000000000}"/>
    <hyperlink ref="C9" location="'INSTRUCTIVO '!A1" display="Responsables: " xr:uid="{00000000-0004-0000-0100-000001000000}"/>
    <hyperlink ref="J9" location="'INSTRUCTIVO '!A1" display="Objetivo del Indicador" xr:uid="{00000000-0004-0000-0100-000002000000}"/>
    <hyperlink ref="C10" location="'INSTRUCTIVO '!A1" display="Responsable de la Medición " xr:uid="{00000000-0004-0000-0100-000003000000}"/>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9"/>
  <sheetViews>
    <sheetView zoomScale="120" zoomScaleNormal="120" workbookViewId="0">
      <selection activeCell="B6" sqref="B6"/>
    </sheetView>
  </sheetViews>
  <sheetFormatPr baseColWidth="10" defaultRowHeight="15" x14ac:dyDescent="0.25"/>
  <cols>
    <col min="1" max="1" width="38.42578125" customWidth="1"/>
  </cols>
  <sheetData>
    <row r="1" spans="1:9" x14ac:dyDescent="0.25">
      <c r="A1" s="42" t="s">
        <v>104</v>
      </c>
      <c r="B1" s="43">
        <v>0.5</v>
      </c>
      <c r="C1" s="43">
        <v>0.45</v>
      </c>
      <c r="D1" s="43">
        <v>0.05</v>
      </c>
      <c r="E1" s="44">
        <v>1</v>
      </c>
      <c r="F1" s="218" t="s">
        <v>70</v>
      </c>
      <c r="G1" s="220" t="s">
        <v>105</v>
      </c>
    </row>
    <row r="2" spans="1:9" x14ac:dyDescent="0.25">
      <c r="A2" s="45" t="s">
        <v>106</v>
      </c>
      <c r="B2" s="46" t="s">
        <v>107</v>
      </c>
      <c r="C2" s="47" t="s">
        <v>108</v>
      </c>
      <c r="D2" s="47" t="s">
        <v>109</v>
      </c>
      <c r="E2" s="47" t="s">
        <v>110</v>
      </c>
      <c r="F2" s="219"/>
      <c r="G2" s="220"/>
    </row>
    <row r="3" spans="1:9" ht="15.75" thickBot="1" x14ac:dyDescent="0.3">
      <c r="A3" s="48" t="s">
        <v>39</v>
      </c>
      <c r="B3" s="49">
        <f>+(1*0.5)</f>
        <v>0.5</v>
      </c>
      <c r="C3" s="50">
        <f>+( 0.5*0.45)</f>
        <v>0.22500000000000001</v>
      </c>
      <c r="D3" s="50">
        <f>+( 0*0.05)</f>
        <v>0</v>
      </c>
      <c r="E3" s="44">
        <f>SUM(B3:D3)</f>
        <v>0.72499999999999998</v>
      </c>
      <c r="F3" s="51">
        <f>+E3</f>
        <v>0.72499999999999998</v>
      </c>
      <c r="G3" s="52">
        <f t="shared" ref="G3:G8" si="0">+F3/600%</f>
        <v>0.12083333333333333</v>
      </c>
      <c r="I3" s="53"/>
    </row>
    <row r="4" spans="1:9" ht="15.75" thickBot="1" x14ac:dyDescent="0.3">
      <c r="A4" s="48" t="s">
        <v>111</v>
      </c>
      <c r="B4" s="49">
        <f>+( 0.2*0.5)</f>
        <v>0.1</v>
      </c>
      <c r="C4" s="50">
        <f t="shared" ref="C4:C8" si="1">+( 0*0.45)</f>
        <v>0</v>
      </c>
      <c r="D4" s="50">
        <f t="shared" ref="D4:D8" si="2">+( 0*0.05)</f>
        <v>0</v>
      </c>
      <c r="E4" s="44">
        <f t="shared" ref="E4:E7" si="3">SUM(B4:D4)</f>
        <v>0.1</v>
      </c>
      <c r="F4" s="54">
        <f>+E4+F3</f>
        <v>0.82499999999999996</v>
      </c>
      <c r="G4" s="52">
        <f t="shared" si="0"/>
        <v>0.13749999999999998</v>
      </c>
    </row>
    <row r="5" spans="1:9" ht="15.75" thickBot="1" x14ac:dyDescent="0.3">
      <c r="A5" s="48" t="s">
        <v>112</v>
      </c>
      <c r="B5" s="49">
        <f>+( 0.2*0.5)</f>
        <v>0.1</v>
      </c>
      <c r="C5" s="50">
        <f t="shared" si="1"/>
        <v>0</v>
      </c>
      <c r="D5" s="50">
        <f t="shared" si="2"/>
        <v>0</v>
      </c>
      <c r="E5" s="44">
        <f t="shared" si="3"/>
        <v>0.1</v>
      </c>
      <c r="F5" s="54">
        <f>+E5+F4</f>
        <v>0.92499999999999993</v>
      </c>
      <c r="G5" s="52">
        <f t="shared" si="0"/>
        <v>0.15416666666666665</v>
      </c>
    </row>
    <row r="6" spans="1:9" ht="15.75" thickBot="1" x14ac:dyDescent="0.3">
      <c r="A6" s="48" t="s">
        <v>113</v>
      </c>
      <c r="B6" s="49">
        <f>+( 0.6*0.5)</f>
        <v>0.3</v>
      </c>
      <c r="C6" s="50">
        <f t="shared" si="1"/>
        <v>0</v>
      </c>
      <c r="D6" s="50">
        <f t="shared" si="2"/>
        <v>0</v>
      </c>
      <c r="E6" s="44">
        <f t="shared" si="3"/>
        <v>0.3</v>
      </c>
      <c r="F6" s="54">
        <f t="shared" ref="F6:F8" si="4">+E6+F5</f>
        <v>1.2249999999999999</v>
      </c>
      <c r="G6" s="52">
        <f t="shared" si="0"/>
        <v>0.20416666666666664</v>
      </c>
    </row>
    <row r="7" spans="1:9" ht="15.75" thickBot="1" x14ac:dyDescent="0.3">
      <c r="A7" s="48" t="s">
        <v>114</v>
      </c>
      <c r="B7" s="49">
        <f t="shared" ref="B7:B8" si="5">+( 0*0.5)</f>
        <v>0</v>
      </c>
      <c r="C7" s="50">
        <f t="shared" si="1"/>
        <v>0</v>
      </c>
      <c r="D7" s="50">
        <f t="shared" si="2"/>
        <v>0</v>
      </c>
      <c r="E7" s="44">
        <f t="shared" si="3"/>
        <v>0</v>
      </c>
      <c r="F7" s="54">
        <f t="shared" si="4"/>
        <v>1.2249999999999999</v>
      </c>
      <c r="G7" s="52">
        <f t="shared" si="0"/>
        <v>0.20416666666666664</v>
      </c>
    </row>
    <row r="8" spans="1:9" ht="15.75" thickBot="1" x14ac:dyDescent="0.3">
      <c r="A8" s="48" t="s">
        <v>56</v>
      </c>
      <c r="B8" s="49">
        <f t="shared" si="5"/>
        <v>0</v>
      </c>
      <c r="C8" s="50">
        <f t="shared" si="1"/>
        <v>0</v>
      </c>
      <c r="D8" s="50">
        <f t="shared" si="2"/>
        <v>0</v>
      </c>
      <c r="E8" s="44">
        <f>SUM(B8:D8)</f>
        <v>0</v>
      </c>
      <c r="F8" s="54">
        <f t="shared" si="4"/>
        <v>1.2249999999999999</v>
      </c>
      <c r="G8" s="52">
        <f t="shared" si="0"/>
        <v>0.20416666666666664</v>
      </c>
    </row>
    <row r="9" spans="1:9" ht="15.75" thickBot="1" x14ac:dyDescent="0.3">
      <c r="A9" s="48">
        <v>6</v>
      </c>
      <c r="E9" s="55"/>
    </row>
  </sheetData>
  <mergeCells count="2">
    <mergeCell ref="F1:F2"/>
    <mergeCell ref="G1:G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Auditorias internas realizadas </vt:lpstr>
      <vt:lpstr>Informes de seguimiento y evalu</vt:lpstr>
      <vt:lpstr>Ponderacion</vt:lpstr>
      <vt:lpstr>'Auditorias internas realizadas '!Área_de_impresión</vt:lpstr>
      <vt:lpstr>'Informes de seguimiento y evalu'!Área_de_impresión</vt:lpstr>
      <vt:lpstr>'Informes de seguimiento y evalu'!Fuente_indicador</vt:lpstr>
      <vt:lpstr>Fuente_indicador</vt:lpstr>
      <vt:lpstr>'Informes de seguimiento y evalu'!Periodicidad</vt:lpstr>
      <vt:lpstr>Periodicidad</vt:lpstr>
      <vt:lpstr>'Auditorias internas realizadas '!Tipo_indicador</vt:lpstr>
      <vt:lpstr>'Informes de seguimiento y evalu'!Tipo_indicador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nohemi rodriguez</cp:lastModifiedBy>
  <cp:lastPrinted>2014-02-18T15:51:38Z</cp:lastPrinted>
  <dcterms:created xsi:type="dcterms:W3CDTF">2013-03-27T13:59:56Z</dcterms:created>
  <dcterms:modified xsi:type="dcterms:W3CDTF">2024-07-21T15:59:42Z</dcterms:modified>
</cp:coreProperties>
</file>