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CIENDA Y CREDITO PUBLICO\PERIODO 2016-2019\AÑO 2016\PROPOSICIONES 2016\CUADROS DE PROPOSICIONES 2016\"/>
    </mc:Choice>
  </mc:AlternateContent>
  <bookViews>
    <workbookView xWindow="360" yWindow="825" windowWidth="11595" windowHeight="7215" tabRatio="883"/>
  </bookViews>
  <sheets>
    <sheet name="RELAC. PROPOSIC." sheetId="1" r:id="rId1"/>
    <sheet name="PROGRESISTA" sheetId="15" r:id="rId2"/>
    <sheet name="POLO" sheetId="13" r:id="rId3"/>
    <sheet name="CAMBIO RADICAL" sheetId="12" r:id="rId4"/>
    <sheet name="LIBERAL" sheetId="11" r:id="rId5"/>
    <sheet name="DE LA U" sheetId="10" r:id="rId6"/>
    <sheet name="CONSERVADOR" sheetId="9" r:id="rId7"/>
    <sheet name="MIRA" sheetId="8" r:id="rId8"/>
    <sheet name="OPC. CIUDADANA" sheetId="7" r:id="rId9"/>
    <sheet name="VERDES" sheetId="6" r:id="rId10"/>
    <sheet name="ASI" sheetId="5" r:id="rId11"/>
    <sheet name="CENTRO DEMOCRÁTICO" sheetId="4" r:id="rId12"/>
    <sheet name="LIBRE" sheetId="14" r:id="rId13"/>
    <sheet name="Hoja2" sheetId="3" r:id="rId14"/>
    <sheet name="Hoja1" sheetId="2" r:id="rId15"/>
  </sheets>
  <definedNames>
    <definedName name="_xlnm._FilterDatabase" localSheetId="10" hidden="1">ASI!$A$8:$K$8</definedName>
    <definedName name="_xlnm._FilterDatabase" localSheetId="3" hidden="1">'CAMBIO RADICAL'!$A$8:$K$8</definedName>
    <definedName name="_xlnm._FilterDatabase" localSheetId="11" hidden="1">'CENTRO DEMOCRÁTICO'!$A$8:$K$8</definedName>
    <definedName name="_xlnm._FilterDatabase" localSheetId="6" hidden="1">CONSERVADOR!$A$8:$K$8</definedName>
    <definedName name="_xlnm._FilterDatabase" localSheetId="5" hidden="1">'DE LA U'!$A$8:$K$8</definedName>
    <definedName name="_xlnm._FilterDatabase" localSheetId="4" hidden="1">LIBERAL!$A$8:$K$8</definedName>
    <definedName name="_xlnm._FilterDatabase" localSheetId="12" hidden="1">LIBRE!$A$8:$K$8</definedName>
    <definedName name="_xlnm._FilterDatabase" localSheetId="7" hidden="1">MIRA!$A$8:$K$8</definedName>
    <definedName name="_xlnm._FilterDatabase" localSheetId="8" hidden="1">'OPC. CIUDADANA'!$A$8:$K$8</definedName>
    <definedName name="_xlnm._FilterDatabase" localSheetId="2" hidden="1">POLO!$A$8:$K$8</definedName>
    <definedName name="_xlnm._FilterDatabase" localSheetId="1" hidden="1">PROGRESISTA!$A$8:$K$8</definedName>
    <definedName name="_xlnm._FilterDatabase" localSheetId="0" hidden="1">'RELAC. PROPOSIC.'!$A$8:$L$95</definedName>
    <definedName name="_xlnm._FilterDatabase" localSheetId="9" hidden="1">VERDES!$A$8:$K$8</definedName>
    <definedName name="_xlnm.Print_Area" localSheetId="10">ASI!$A$1:$H$57</definedName>
    <definedName name="_xlnm.Print_Area" localSheetId="3">'CAMBIO RADICAL'!$A$1:$H$56</definedName>
    <definedName name="_xlnm.Print_Area" localSheetId="11">'CENTRO DEMOCRÁTICO'!$A$1:$H$58</definedName>
    <definedName name="_xlnm.Print_Area" localSheetId="6">CONSERVADOR!$A$1:$H$58</definedName>
    <definedName name="_xlnm.Print_Area" localSheetId="5">'DE LA U'!$A$1:$H$57</definedName>
    <definedName name="_xlnm.Print_Area" localSheetId="4">LIBERAL!$A$1:$H$57</definedName>
    <definedName name="_xlnm.Print_Area" localSheetId="12">LIBRE!$A$1:$H$57</definedName>
    <definedName name="_xlnm.Print_Area" localSheetId="7">MIRA!$A$1:$H$58</definedName>
    <definedName name="_xlnm.Print_Area" localSheetId="8">'OPC. CIUDADANA'!$A$1:$H$57</definedName>
    <definedName name="_xlnm.Print_Area" localSheetId="2">POLO!$A$1:$H$57</definedName>
    <definedName name="_xlnm.Print_Area" localSheetId="1">PROGRESISTA!$A$1:$H$40</definedName>
    <definedName name="_xlnm.Print_Area" localSheetId="0">'RELAC. PROPOSIC.'!$A$1:$H$107</definedName>
    <definedName name="_xlnm.Print_Area" localSheetId="9">VERDES!$A$1:$H$55</definedName>
    <definedName name="_xlnm.Print_Titles" localSheetId="10">ASI!$1:$8</definedName>
    <definedName name="_xlnm.Print_Titles" localSheetId="3">'CAMBIO RADICAL'!$1:$8</definedName>
    <definedName name="_xlnm.Print_Titles" localSheetId="11">'CENTRO DEMOCRÁTICO'!$1:$8</definedName>
    <definedName name="_xlnm.Print_Titles" localSheetId="6">CONSERVADOR!$1:$8</definedName>
    <definedName name="_xlnm.Print_Titles" localSheetId="5">'DE LA U'!$1:$8</definedName>
    <definedName name="_xlnm.Print_Titles" localSheetId="4">LIBERAL!$1:$8</definedName>
    <definedName name="_xlnm.Print_Titles" localSheetId="12">LIBRE!$1:$8</definedName>
    <definedName name="_xlnm.Print_Titles" localSheetId="7">MIRA!$1:$8</definedName>
    <definedName name="_xlnm.Print_Titles" localSheetId="8">'OPC. CIUDADANA'!$1:$8</definedName>
    <definedName name="_xlnm.Print_Titles" localSheetId="2">POLO!$1:$8</definedName>
    <definedName name="_xlnm.Print_Titles" localSheetId="1">PROGRESISTA!$1:$8</definedName>
    <definedName name="_xlnm.Print_Titles" localSheetId="0">'RELAC. PROPOSIC.'!$1:$7</definedName>
    <definedName name="_xlnm.Print_Titles" localSheetId="9">VERDES!$1:$8</definedName>
  </definedNames>
  <calcPr calcId="152511"/>
</workbook>
</file>

<file path=xl/calcChain.xml><?xml version="1.0" encoding="utf-8"?>
<calcChain xmlns="http://schemas.openxmlformats.org/spreadsheetml/2006/main">
  <c r="H10" i="5" l="1"/>
  <c r="B9" i="9" l="1"/>
  <c r="C9" i="13"/>
  <c r="D9" i="13"/>
  <c r="E9" i="13"/>
  <c r="F9" i="13"/>
  <c r="G9" i="13"/>
  <c r="H9" i="13"/>
  <c r="I9" i="13"/>
  <c r="J85" i="13" s="1"/>
  <c r="F5" i="3" s="1"/>
  <c r="J9" i="13"/>
  <c r="K9" i="13"/>
  <c r="J94" i="13" s="1"/>
  <c r="I5" i="3" s="1"/>
  <c r="A9" i="13"/>
  <c r="J79" i="13" s="1"/>
  <c r="B9" i="13"/>
  <c r="C9" i="7"/>
  <c r="D9" i="7"/>
  <c r="E9" i="7"/>
  <c r="F9" i="7"/>
  <c r="G9" i="7"/>
  <c r="H9" i="7"/>
  <c r="I9" i="7"/>
  <c r="J85" i="7" s="1"/>
  <c r="F11" i="3" s="1"/>
  <c r="J9" i="7"/>
  <c r="J89" i="7" s="1"/>
  <c r="K9" i="7"/>
  <c r="J94" i="7" s="1"/>
  <c r="I11" i="3" s="1"/>
  <c r="A9" i="7"/>
  <c r="J79" i="7" s="1"/>
  <c r="B9" i="7"/>
  <c r="C9" i="14"/>
  <c r="D9" i="14"/>
  <c r="E9" i="14"/>
  <c r="F9" i="14"/>
  <c r="G9" i="14"/>
  <c r="H9" i="14"/>
  <c r="I9" i="14"/>
  <c r="J9" i="14"/>
  <c r="J92" i="14" s="1"/>
  <c r="K9" i="14"/>
  <c r="J94" i="14" s="1"/>
  <c r="I15" i="3" s="1"/>
  <c r="A9" i="14"/>
  <c r="B9" i="14"/>
  <c r="C10" i="11"/>
  <c r="D10" i="11"/>
  <c r="E10" i="11"/>
  <c r="F10" i="11"/>
  <c r="G10" i="11"/>
  <c r="H10" i="11"/>
  <c r="I10" i="11"/>
  <c r="J10" i="11"/>
  <c r="K10" i="11"/>
  <c r="A10" i="11"/>
  <c r="B10" i="11"/>
  <c r="C9" i="9"/>
  <c r="D9" i="9"/>
  <c r="E9" i="9"/>
  <c r="F9" i="9"/>
  <c r="G9" i="9"/>
  <c r="H9" i="9"/>
  <c r="I9" i="9"/>
  <c r="J82" i="9" s="1"/>
  <c r="E9" i="3" s="1"/>
  <c r="J9" i="9"/>
  <c r="J92" i="9" s="1"/>
  <c r="K9" i="9"/>
  <c r="J95" i="9" s="1"/>
  <c r="I9" i="3" s="1"/>
  <c r="A9" i="9"/>
  <c r="J80" i="9" s="1"/>
  <c r="C10" i="4"/>
  <c r="D10" i="4"/>
  <c r="E10" i="4"/>
  <c r="F10" i="4"/>
  <c r="G10" i="4"/>
  <c r="H10" i="4"/>
  <c r="I10" i="4"/>
  <c r="J10" i="4"/>
  <c r="K10" i="4"/>
  <c r="A10" i="4"/>
  <c r="B10" i="4"/>
  <c r="C10" i="12"/>
  <c r="D10" i="12"/>
  <c r="E10" i="12"/>
  <c r="F10" i="12"/>
  <c r="G10" i="12"/>
  <c r="H10" i="12"/>
  <c r="I10" i="12"/>
  <c r="J10" i="12"/>
  <c r="K10" i="12"/>
  <c r="J93" i="12" s="1"/>
  <c r="I6" i="3" s="1"/>
  <c r="A10" i="12"/>
  <c r="B10" i="12"/>
  <c r="C10" i="5"/>
  <c r="D10" i="5"/>
  <c r="E10" i="5"/>
  <c r="F10" i="5"/>
  <c r="G10" i="5"/>
  <c r="I10" i="5"/>
  <c r="J10" i="5"/>
  <c r="K10" i="5"/>
  <c r="A10" i="5"/>
  <c r="B10" i="5"/>
  <c r="C11" i="6"/>
  <c r="D11" i="6"/>
  <c r="E11" i="6"/>
  <c r="F11" i="6"/>
  <c r="G11" i="6"/>
  <c r="H11" i="6"/>
  <c r="I11" i="6"/>
  <c r="J79" i="6" s="1"/>
  <c r="E12" i="3" s="1"/>
  <c r="J11" i="6"/>
  <c r="J91" i="6" s="1"/>
  <c r="K11" i="6"/>
  <c r="J92" i="6" s="1"/>
  <c r="I12" i="3" s="1"/>
  <c r="A11" i="6"/>
  <c r="B11" i="6"/>
  <c r="C10" i="6"/>
  <c r="D10" i="6"/>
  <c r="E10" i="6"/>
  <c r="F10" i="6"/>
  <c r="G10" i="6"/>
  <c r="H10" i="6"/>
  <c r="A10" i="6"/>
  <c r="B10" i="6"/>
  <c r="C9" i="8"/>
  <c r="D9" i="8"/>
  <c r="E9" i="8"/>
  <c r="F9" i="8"/>
  <c r="G9" i="8"/>
  <c r="H9" i="8"/>
  <c r="I9" i="8"/>
  <c r="J84" i="8" s="1"/>
  <c r="J9" i="8"/>
  <c r="J90" i="8" s="1"/>
  <c r="K9" i="8"/>
  <c r="J95" i="8" s="1"/>
  <c r="I10" i="3" s="1"/>
  <c r="A9" i="8"/>
  <c r="J80" i="8" s="1"/>
  <c r="B9" i="8"/>
  <c r="C9" i="11"/>
  <c r="D9" i="11"/>
  <c r="E9" i="11"/>
  <c r="F9" i="11"/>
  <c r="G9" i="11"/>
  <c r="H9" i="11"/>
  <c r="I9" i="11"/>
  <c r="J9" i="11"/>
  <c r="K9" i="11"/>
  <c r="A9" i="11"/>
  <c r="B9" i="11"/>
  <c r="C9" i="4"/>
  <c r="D9" i="4"/>
  <c r="E9" i="4"/>
  <c r="F9" i="4"/>
  <c r="G9" i="4"/>
  <c r="H9" i="4"/>
  <c r="I9" i="4"/>
  <c r="J9" i="4"/>
  <c r="K9" i="4"/>
  <c r="A9" i="4"/>
  <c r="B9" i="4"/>
  <c r="A9" i="15"/>
  <c r="I9" i="15"/>
  <c r="J9" i="15"/>
  <c r="K9" i="15"/>
  <c r="C9" i="15"/>
  <c r="D9" i="15"/>
  <c r="E9" i="15"/>
  <c r="F9" i="15"/>
  <c r="G9" i="15"/>
  <c r="H9" i="15"/>
  <c r="B9" i="15"/>
  <c r="C9" i="10"/>
  <c r="D9" i="10"/>
  <c r="E9" i="10"/>
  <c r="F9" i="10"/>
  <c r="G9" i="10"/>
  <c r="H9" i="10"/>
  <c r="A9" i="10"/>
  <c r="J79" i="10" s="1"/>
  <c r="B9" i="10"/>
  <c r="C9" i="12"/>
  <c r="D9" i="12"/>
  <c r="E9" i="12"/>
  <c r="F9" i="12"/>
  <c r="G9" i="12"/>
  <c r="H9" i="12"/>
  <c r="I9" i="12"/>
  <c r="J9" i="12"/>
  <c r="A9" i="12"/>
  <c r="B9" i="12"/>
  <c r="A9" i="5"/>
  <c r="C9" i="5"/>
  <c r="D9" i="5"/>
  <c r="E9" i="5"/>
  <c r="F9" i="5"/>
  <c r="G9" i="5"/>
  <c r="H9" i="5"/>
  <c r="I9" i="5"/>
  <c r="J9" i="5"/>
  <c r="K9" i="5"/>
  <c r="B9" i="5"/>
  <c r="A9" i="6"/>
  <c r="C9" i="6"/>
  <c r="D9" i="6"/>
  <c r="E9" i="6"/>
  <c r="F9" i="6"/>
  <c r="G9" i="6"/>
  <c r="H9" i="6"/>
  <c r="B9" i="6"/>
  <c r="J81" i="10"/>
  <c r="E8" i="3" s="1"/>
  <c r="J83" i="10"/>
  <c r="J84" i="10"/>
  <c r="J85" i="10"/>
  <c r="F8" i="3" s="1"/>
  <c r="J94" i="10"/>
  <c r="I8" i="3" s="1"/>
  <c r="J93" i="10"/>
  <c r="J92" i="10"/>
  <c r="J91" i="10"/>
  <c r="J89" i="10"/>
  <c r="J88" i="10"/>
  <c r="J80" i="10"/>
  <c r="C8" i="3" s="1"/>
  <c r="J87" i="10"/>
  <c r="J79" i="11" l="1"/>
  <c r="J94" i="11"/>
  <c r="I7" i="3" s="1"/>
  <c r="J89" i="14"/>
  <c r="J84" i="13"/>
  <c r="J83" i="7"/>
  <c r="J81" i="7"/>
  <c r="E11" i="3" s="1"/>
  <c r="J90" i="6"/>
  <c r="J81" i="8"/>
  <c r="C10" i="3" s="1"/>
  <c r="J95" i="4"/>
  <c r="I14" i="3" s="1"/>
  <c r="J92" i="8"/>
  <c r="J89" i="4"/>
  <c r="J86" i="10"/>
  <c r="G8" i="3" s="1"/>
  <c r="J90" i="9"/>
  <c r="J78" i="12"/>
  <c r="J82" i="10"/>
  <c r="D8" i="3" s="1"/>
  <c r="J80" i="4"/>
  <c r="J88" i="7"/>
  <c r="J78" i="6"/>
  <c r="C12" i="3" s="1"/>
  <c r="J89" i="6"/>
  <c r="J88" i="6" s="1"/>
  <c r="H12" i="3" s="1"/>
  <c r="J85" i="6"/>
  <c r="J87" i="6"/>
  <c r="J91" i="7"/>
  <c r="J92" i="7"/>
  <c r="J83" i="13"/>
  <c r="J82" i="13" s="1"/>
  <c r="D5" i="3" s="1"/>
  <c r="J81" i="13"/>
  <c r="E5" i="3" s="1"/>
  <c r="J94" i="5"/>
  <c r="I13" i="3" s="1"/>
  <c r="J80" i="7"/>
  <c r="C11" i="3" s="1"/>
  <c r="J93" i="7"/>
  <c r="J85" i="9"/>
  <c r="J84" i="9"/>
  <c r="J87" i="5"/>
  <c r="J82" i="12"/>
  <c r="J82" i="4"/>
  <c r="E14" i="3" s="1"/>
  <c r="J91" i="14"/>
  <c r="J94" i="8"/>
  <c r="J79" i="5"/>
  <c r="J92" i="12"/>
  <c r="J80" i="14"/>
  <c r="C15" i="3" s="1"/>
  <c r="J88" i="14"/>
  <c r="J93" i="14"/>
  <c r="J83" i="6"/>
  <c r="F12" i="3" s="1"/>
  <c r="J84" i="7"/>
  <c r="J81" i="6"/>
  <c r="J88" i="8"/>
  <c r="J93" i="8"/>
  <c r="J87" i="14"/>
  <c r="J89" i="8"/>
  <c r="J86" i="8"/>
  <c r="F10" i="3" s="1"/>
  <c r="J82" i="6"/>
  <c r="J90" i="4"/>
  <c r="J84" i="12"/>
  <c r="F6" i="3" s="1"/>
  <c r="J92" i="5"/>
  <c r="J93" i="5"/>
  <c r="J88" i="5"/>
  <c r="J89" i="11"/>
  <c r="J87" i="11"/>
  <c r="J91" i="11"/>
  <c r="J90" i="12"/>
  <c r="J91" i="12"/>
  <c r="J79" i="12"/>
  <c r="C6" i="3" s="1"/>
  <c r="J81" i="14"/>
  <c r="E15" i="3" s="1"/>
  <c r="J84" i="14"/>
  <c r="J85" i="14"/>
  <c r="F15" i="3" s="1"/>
  <c r="J83" i="14"/>
  <c r="J86" i="12"/>
  <c r="J80" i="5"/>
  <c r="C13" i="3" s="1"/>
  <c r="J88" i="11"/>
  <c r="J89" i="5"/>
  <c r="J91" i="5"/>
  <c r="J92" i="11"/>
  <c r="J83" i="12"/>
  <c r="J82" i="8"/>
  <c r="E10" i="3" s="1"/>
  <c r="J80" i="12"/>
  <c r="E6" i="3" s="1"/>
  <c r="J77" i="6"/>
  <c r="J81" i="5"/>
  <c r="E13" i="3" s="1"/>
  <c r="J85" i="5"/>
  <c r="F13" i="3" s="1"/>
  <c r="J92" i="4"/>
  <c r="J93" i="4"/>
  <c r="J81" i="4"/>
  <c r="C14" i="3" s="1"/>
  <c r="J81" i="11"/>
  <c r="E7" i="3" s="1"/>
  <c r="J84" i="11"/>
  <c r="J85" i="11"/>
  <c r="F7" i="3" s="1"/>
  <c r="J83" i="11"/>
  <c r="J93" i="9"/>
  <c r="J94" i="9"/>
  <c r="J89" i="9"/>
  <c r="J93" i="13"/>
  <c r="J88" i="13"/>
  <c r="J89" i="13"/>
  <c r="J80" i="13"/>
  <c r="C5" i="3" s="1"/>
  <c r="J87" i="13"/>
  <c r="J80" i="11"/>
  <c r="C7" i="3" s="1"/>
  <c r="J87" i="12"/>
  <c r="J88" i="12"/>
  <c r="J90" i="10"/>
  <c r="H8" i="3" s="1"/>
  <c r="J86" i="4"/>
  <c r="F14" i="3" s="1"/>
  <c r="J85" i="4"/>
  <c r="J85" i="8"/>
  <c r="J83" i="8" s="1"/>
  <c r="D10" i="3" s="1"/>
  <c r="J84" i="4"/>
  <c r="J88" i="4"/>
  <c r="J88" i="9"/>
  <c r="J81" i="9"/>
  <c r="C9" i="3" s="1"/>
  <c r="J91" i="13"/>
  <c r="J92" i="13"/>
  <c r="J94" i="4"/>
  <c r="J93" i="11"/>
  <c r="J84" i="5"/>
  <c r="J83" i="5"/>
  <c r="J87" i="7"/>
  <c r="J86" i="7" s="1"/>
  <c r="G11" i="3" s="1"/>
  <c r="J86" i="6"/>
  <c r="J86" i="9"/>
  <c r="F9" i="3" s="1"/>
  <c r="J84" i="6" l="1"/>
  <c r="G12" i="3" s="1"/>
  <c r="J82" i="7"/>
  <c r="D11" i="3" s="1"/>
  <c r="I18" i="3"/>
  <c r="J87" i="9"/>
  <c r="G9" i="3" s="1"/>
  <c r="J91" i="8"/>
  <c r="H10" i="3" s="1"/>
  <c r="J90" i="7"/>
  <c r="H11" i="3" s="1"/>
  <c r="J83" i="9"/>
  <c r="D9" i="3" s="1"/>
  <c r="J91" i="9"/>
  <c r="H9" i="3" s="1"/>
  <c r="J81" i="12"/>
  <c r="D6" i="3" s="1"/>
  <c r="J90" i="14"/>
  <c r="H15" i="3" s="1"/>
  <c r="J80" i="6"/>
  <c r="D12" i="3" s="1"/>
  <c r="J86" i="5"/>
  <c r="G13" i="3" s="1"/>
  <c r="J87" i="4"/>
  <c r="G14" i="3" s="1"/>
  <c r="J87" i="8"/>
  <c r="G10" i="3" s="1"/>
  <c r="J82" i="5"/>
  <c r="D13" i="3" s="1"/>
  <c r="J82" i="11"/>
  <c r="D7" i="3" s="1"/>
  <c r="J86" i="14"/>
  <c r="G15" i="3" s="1"/>
  <c r="F18" i="3"/>
  <c r="J90" i="11"/>
  <c r="H7" i="3" s="1"/>
  <c r="J90" i="13"/>
  <c r="H5" i="3" s="1"/>
  <c r="J83" i="4"/>
  <c r="D14" i="3" s="1"/>
  <c r="E18" i="3"/>
  <c r="J82" i="14"/>
  <c r="D15" i="3" s="1"/>
  <c r="J86" i="13"/>
  <c r="G5" i="3" s="1"/>
  <c r="J86" i="11"/>
  <c r="G7" i="3" s="1"/>
  <c r="C18" i="3"/>
  <c r="J89" i="12"/>
  <c r="H6" i="3" s="1"/>
  <c r="J91" i="4"/>
  <c r="H14" i="3" s="1"/>
  <c r="J90" i="5"/>
  <c r="H13" i="3" s="1"/>
  <c r="J85" i="12"/>
  <c r="G6" i="3" s="1"/>
  <c r="D18" i="3" l="1"/>
  <c r="H18" i="3"/>
  <c r="G18" i="3"/>
</calcChain>
</file>

<file path=xl/sharedStrings.xml><?xml version="1.0" encoding="utf-8"?>
<sst xmlns="http://schemas.openxmlformats.org/spreadsheetml/2006/main" count="2787" uniqueCount="1140">
  <si>
    <t>CITADOS</t>
  </si>
  <si>
    <t>RESPUESTAS</t>
  </si>
  <si>
    <t>INVITADOS</t>
  </si>
  <si>
    <t>CITANTES</t>
  </si>
  <si>
    <t>OBSERVACIONES</t>
  </si>
  <si>
    <t>FECHA APROBACIÓN</t>
  </si>
  <si>
    <t>TEMA</t>
  </si>
  <si>
    <t xml:space="preserve"> </t>
  </si>
  <si>
    <t>RELACIÓN PROPOSICIONES APROBADAS Y TRAMITE DE LAS MISMAS</t>
  </si>
  <si>
    <t>: TRASLADADAS</t>
  </si>
  <si>
    <t>: ARCHIVADAS</t>
  </si>
  <si>
    <t>: DEBATIDAS</t>
  </si>
  <si>
    <t>: RETIRADAS</t>
  </si>
  <si>
    <t>VERSIÓN:    03</t>
  </si>
  <si>
    <t>No PROPO-SICIÓN</t>
  </si>
  <si>
    <t>CÓDIGO: CP-PR001-FO1</t>
  </si>
  <si>
    <t>FECHA:  11  MAR. 2013</t>
  </si>
  <si>
    <r>
      <t xml:space="preserve">
</t>
    </r>
    <r>
      <rPr>
        <sz val="8"/>
        <rFont val="Arial"/>
        <family val="2"/>
      </rPr>
      <t>CONCEJO DE BOGOTÁ D.</t>
    </r>
    <r>
      <rPr>
        <b/>
        <sz val="8"/>
        <rFont val="Arial"/>
        <family val="2"/>
      </rPr>
      <t>C.</t>
    </r>
  </si>
  <si>
    <t>COMISIÓN TERCERA PERMANENTE DE HACIENDA Y CRÉDITO PÚBLICO</t>
  </si>
  <si>
    <t>PERIODO CONSTITUCIONAL 2016  -  2019</t>
  </si>
  <si>
    <t>ESTADO</t>
  </si>
  <si>
    <t>PENDIENTE DEBATE</t>
  </si>
  <si>
    <t>DEBATE CONCLUIDO</t>
  </si>
  <si>
    <t>ARCHIVADA</t>
  </si>
  <si>
    <t>APROBADA</t>
  </si>
  <si>
    <t>COMISIÓN HACIENDA</t>
  </si>
  <si>
    <t>RECIBIDA DE COM. PLAN</t>
  </si>
  <si>
    <t>RECIBIDA DE COM. GOBIERNO</t>
  </si>
  <si>
    <t>TRASLADADA A COM. PLAN</t>
  </si>
  <si>
    <t>TRASLADADA A COM. GOBIERNO</t>
  </si>
  <si>
    <t>RECIBIDA DE SEC. GRAL</t>
  </si>
  <si>
    <t>TRASLADADA A SEC. GRAL</t>
  </si>
  <si>
    <t>CITAR NUEVAMENTE</t>
  </si>
  <si>
    <t>PRIORIZADAS</t>
  </si>
  <si>
    <t>SIN PRIORIZAR</t>
  </si>
  <si>
    <t xml:space="preserve">APROBADA EN </t>
  </si>
  <si>
    <t>PRIORIZADA</t>
  </si>
  <si>
    <t>PROCESO CONTROL POLITICO</t>
  </si>
  <si>
    <t>PROPOSICIONES APROBADAS AÑO 2016</t>
  </si>
  <si>
    <t>BANCADAS</t>
  </si>
  <si>
    <t>APROBADAS</t>
  </si>
  <si>
    <t>DEBATIDAS</t>
  </si>
  <si>
    <t>PENDIENTES DE DEBATE</t>
  </si>
  <si>
    <t>ARCHIVADAS</t>
  </si>
  <si>
    <t>TRASLADADAS</t>
  </si>
  <si>
    <t>RECIBIDAS</t>
  </si>
  <si>
    <t>POLO</t>
  </si>
  <si>
    <t>PARTIDO LIBERAL</t>
  </si>
  <si>
    <t>PARTIDO DE LA U</t>
  </si>
  <si>
    <t>PARTIDO CONSERVADOR</t>
  </si>
  <si>
    <t>MOVIMIENTO MIRA</t>
  </si>
  <si>
    <t>OPCION CIUDADANA</t>
  </si>
  <si>
    <t>ALIANZA VERDE</t>
  </si>
  <si>
    <t>ASI</t>
  </si>
  <si>
    <t>CENTRO DEMOCRATICO</t>
  </si>
  <si>
    <t>LIBRE</t>
  </si>
  <si>
    <t>TOTAL BANCADAS</t>
  </si>
  <si>
    <t>TOTAL</t>
  </si>
  <si>
    <t>A PLAN</t>
  </si>
  <si>
    <t>A GOBIERNO</t>
  </si>
  <si>
    <t>A SEC. GRAL</t>
  </si>
  <si>
    <t>DE PLAN</t>
  </si>
  <si>
    <t>DE GOBIERNO</t>
  </si>
  <si>
    <t>DE SEC. GRAL</t>
  </si>
  <si>
    <t>CAMBIO RADICAL</t>
  </si>
  <si>
    <t>021</t>
  </si>
  <si>
    <t xml:space="preserve">Situación financiera  de los hospitales </t>
  </si>
  <si>
    <t>Secret Distr Salud</t>
  </si>
  <si>
    <t>022</t>
  </si>
  <si>
    <t>023</t>
  </si>
  <si>
    <t>024</t>
  </si>
  <si>
    <t>025</t>
  </si>
  <si>
    <t>026</t>
  </si>
  <si>
    <t>027</t>
  </si>
  <si>
    <t>028</t>
  </si>
  <si>
    <t>Personero Distrital
Contralor Distrital
Veeduria Distrital
Ministerio de Salud
Superintendente de Salud
22 Gerentes hospitales</t>
  </si>
  <si>
    <t>Situación financiera de Transmilenio</t>
  </si>
  <si>
    <t>Contralor Distrital
Personero Distrital
Veedora Distrital</t>
  </si>
  <si>
    <t xml:space="preserve">Gerente Transmilenio
Secret Distr Movilidad
Secret Distr Hacienda
</t>
  </si>
  <si>
    <t>Paquete de obras inconclusas que corresponden a anteriores administraciones</t>
  </si>
  <si>
    <r>
      <rPr>
        <b/>
        <sz val="12"/>
        <rFont val="Arial"/>
        <family val="2"/>
      </rPr>
      <t>Honorables Concejales</t>
    </r>
    <r>
      <rPr>
        <sz val="12"/>
        <rFont val="Arial"/>
        <family val="2"/>
      </rPr>
      <t xml:space="preserve">
EDWARD ANIBAL ARIAS RUBIO
 JORGE EDUARDO TORRES CAMARGO
MARÍA CLARA NAME RAMIREZ
ANTONIO ERESMID SANGUINO PÁEZ
HOSMAN YAITH MARTINEZ MORENO
DORA LUCÍA BASTIDAS UBATE
</t>
    </r>
    <r>
      <rPr>
        <b/>
        <sz val="12"/>
        <rFont val="Arial"/>
        <family val="2"/>
      </rPr>
      <t>BANCADA PARTIDO ALIANZA VERDE</t>
    </r>
  </si>
  <si>
    <r>
      <rPr>
        <b/>
        <sz val="12"/>
        <rFont val="Arial"/>
        <family val="2"/>
      </rPr>
      <t xml:space="preserve">Honorables Concejales </t>
    </r>
    <r>
      <rPr>
        <sz val="12"/>
        <rFont val="Arial"/>
        <family val="2"/>
      </rPr>
      <t xml:space="preserve">
RONALDO ALBERTO GONZÁLEZ GARCÍA
JOSÉ DAVID CASTELLANOS ORJUELA
</t>
    </r>
    <r>
      <rPr>
        <b/>
        <sz val="12"/>
        <rFont val="Arial"/>
        <family val="2"/>
      </rPr>
      <t>BANCADA PARTIDO CAMBIO RADICAL</t>
    </r>
  </si>
  <si>
    <t xml:space="preserve">Directora IDU
Secret Distr Movilidad
Gerente Transmilenio
</t>
  </si>
  <si>
    <t>Cumplimiento del Acuerdo 523 de 2013</t>
  </si>
  <si>
    <r>
      <rPr>
        <b/>
        <sz val="12"/>
        <rFont val="Arial"/>
        <family val="2"/>
      </rPr>
      <t>Honorable Concejala</t>
    </r>
    <r>
      <rPr>
        <sz val="12"/>
        <rFont val="Arial"/>
        <family val="2"/>
      </rPr>
      <t xml:space="preserve">
NELLY PATRICIA MOSQUERA MURCIA
</t>
    </r>
    <r>
      <rPr>
        <b/>
        <sz val="12"/>
        <rFont val="Arial"/>
        <family val="2"/>
      </rPr>
      <t>BANCADA PARTIDO DE LA   U</t>
    </r>
  </si>
  <si>
    <t>Secret Distr Hacienda
Director IDU</t>
  </si>
  <si>
    <t xml:space="preserve">Primera Línea del Metro pesado para Bogotá </t>
  </si>
  <si>
    <r>
      <rPr>
        <b/>
        <sz val="12"/>
        <rFont val="Arial"/>
        <family val="2"/>
      </rPr>
      <t>Honorable Concejal</t>
    </r>
    <r>
      <rPr>
        <sz val="12"/>
        <rFont val="Arial"/>
        <family val="2"/>
      </rPr>
      <t xml:space="preserve">
HOLMAN FELIPE MORRIS RINCON
</t>
    </r>
    <r>
      <rPr>
        <b/>
        <sz val="12"/>
        <rFont val="Arial"/>
        <family val="2"/>
      </rPr>
      <t>BANCADA MOVIMIENTO PROGRECISTAS</t>
    </r>
  </si>
  <si>
    <t>Secret Distr Movilidad
Secret Distr Planeación
Secret Distr Hacienda
Directora IDU</t>
  </si>
  <si>
    <t>Director Planeación Nacional
Contralor Distrital
Personero Distrital
Veedora Distrital</t>
  </si>
  <si>
    <r>
      <rPr>
        <b/>
        <sz val="12"/>
        <rFont val="Arial"/>
        <family val="2"/>
      </rPr>
      <t>Honorables Concejales</t>
    </r>
    <r>
      <rPr>
        <sz val="12"/>
        <rFont val="Arial"/>
        <family val="2"/>
      </rPr>
      <t xml:space="preserve"> 
PEDRO JAVIER SANTIESTEBAN MILLAN
DIEGO ANDRÉS MOLANO APONTE
</t>
    </r>
    <r>
      <rPr>
        <b/>
        <sz val="12"/>
        <rFont val="Arial"/>
        <family val="2"/>
      </rPr>
      <t>BANCADA PARTIDO CENTRO DEMOCRÁTICO</t>
    </r>
  </si>
  <si>
    <t>Secret Distr Hacienda
Contralor Distrital</t>
  </si>
  <si>
    <t>Ministra de Transporte
Personero Distrital
Veedora Distrital</t>
  </si>
  <si>
    <t>Qué tiene previsto la administración para aliviar la carga del impuesto predial a la ciudadanía</t>
  </si>
  <si>
    <r>
      <rPr>
        <b/>
        <sz val="12"/>
        <rFont val="Arial"/>
        <family val="2"/>
      </rPr>
      <t>Honorables Concejales</t>
    </r>
    <r>
      <rPr>
        <sz val="12"/>
        <rFont val="Arial"/>
        <family val="2"/>
      </rPr>
      <t xml:space="preserve">
JORGE DURAN SILVA
GERMAN AUGUSTO GARCÍA MAYA
LUZ MARINA GORDILLA SALINAS
ARMANDO GUTIÉRREZ GONZÁLEZ
HORACIO JOSÉ SERPA MONCADA
MARÍA VISTORIA VARGAS SILVA
</t>
    </r>
    <r>
      <rPr>
        <b/>
        <sz val="12"/>
        <rFont val="Arial"/>
        <family val="2"/>
      </rPr>
      <t>BANCADA PARTIDO LIBERAL</t>
    </r>
    <r>
      <rPr>
        <sz val="12"/>
        <rFont val="Arial"/>
        <family val="2"/>
      </rPr>
      <t xml:space="preserve"> </t>
    </r>
  </si>
  <si>
    <t xml:space="preserve">Secret Distr Hacienda
Secretaria General A.M.
Unidad Administrativa Catastro Distrital
</t>
  </si>
  <si>
    <t>Tarifas justas y servicios dignos para los usuarios del Sistema Integrado de Transporte Público</t>
  </si>
  <si>
    <r>
      <rPr>
        <b/>
        <sz val="12"/>
        <rFont val="Arial"/>
        <family val="2"/>
      </rPr>
      <t>Honorables Concejales</t>
    </r>
    <r>
      <rPr>
        <sz val="12"/>
        <rFont val="Arial"/>
        <family val="2"/>
      </rPr>
      <t xml:space="preserve">
GLORIA STELLA DÍAZ ORTIZ
JAIRO CARDOZO SALAZAR
</t>
    </r>
    <r>
      <rPr>
        <b/>
        <sz val="12"/>
        <rFont val="Arial"/>
        <family val="2"/>
      </rPr>
      <t xml:space="preserve">BANCADA MOVIMIENTO POLÍTICO MIRA </t>
    </r>
  </si>
  <si>
    <t xml:space="preserve">Secret Distr Movilidad
Secret Distr Hacienda
Gerente Transmilenio
</t>
  </si>
  <si>
    <t>Comandante Polícia Metropolitana
Contralor Distrital
Personero Distrital
Veedora Distrital</t>
  </si>
  <si>
    <t>037</t>
  </si>
  <si>
    <t>Transmilenio</t>
  </si>
  <si>
    <t xml:space="preserve">Secret Distr Movilidad
Gerente Transmilenio
</t>
  </si>
  <si>
    <t>ENVIO DE CUEST (15-02-2016)</t>
  </si>
  <si>
    <t>059</t>
  </si>
  <si>
    <t>060</t>
  </si>
  <si>
    <t>061</t>
  </si>
  <si>
    <t>062</t>
  </si>
  <si>
    <t>063</t>
  </si>
  <si>
    <t>064</t>
  </si>
  <si>
    <t>065</t>
  </si>
  <si>
    <t>066</t>
  </si>
  <si>
    <t>067</t>
  </si>
  <si>
    <t xml:space="preserve">RESPT-S-D-HACIENDA (17-02-2016) 
RESPT-IDU (18-02-2016)
</t>
  </si>
  <si>
    <t>Centralización administrativa 
y financiera en Bogotá</t>
  </si>
  <si>
    <t>Secret Distr Hacienda
Secret Distr Gobierno
Director IDEPAC</t>
  </si>
  <si>
    <t>Alcalde Mayor
20 Alcaldes Locales
Contralor Distrital
Personero Distrital
Veedora Distrital</t>
  </si>
  <si>
    <r>
      <rPr>
        <b/>
        <sz val="12"/>
        <rFont val="Arial"/>
        <family val="2"/>
      </rPr>
      <t>Honorables Concejales</t>
    </r>
    <r>
      <rPr>
        <sz val="12"/>
        <rFont val="Arial"/>
        <family val="2"/>
      </rPr>
      <t xml:space="preserve">
HOSMAN YAITH MARTÍNEZ MORENO DORA LUCÍA BASTIDAS UBATE
MARÍA CLARA NAME RAMÍREZ 
ANTONIO ERESMID SANGUINO PAEZ EDWARD ANIBAL ARIAS RUBIO
y JORGE EDUARDO TORRES CAMARGO
</t>
    </r>
    <r>
      <rPr>
        <b/>
        <sz val="12"/>
        <rFont val="Arial"/>
        <family val="2"/>
      </rPr>
      <t>BANCADA PARTIDO ALIANZA VERDE</t>
    </r>
  </si>
  <si>
    <t xml:space="preserve">Estado actual de los hospitales Meissen, Kennedy y Tintal </t>
  </si>
  <si>
    <r>
      <rPr>
        <b/>
        <sz val="12"/>
        <rFont val="Arial"/>
        <family val="2"/>
      </rPr>
      <t>Honorable Concejal</t>
    </r>
    <r>
      <rPr>
        <sz val="12"/>
        <rFont val="Arial"/>
        <family val="2"/>
      </rPr>
      <t xml:space="preserve">
JUAN CARLOS FLÓREZ ARCILA
</t>
    </r>
    <r>
      <rPr>
        <b/>
        <sz val="12"/>
        <rFont val="Arial"/>
        <family val="2"/>
      </rPr>
      <t>BANCADA PARTIDO ALIANZA SOCIAL INDEPENDIENTE</t>
    </r>
  </si>
  <si>
    <t xml:space="preserve">Contralor Distrital
Personero Distrital
Veedora Distrital
Gerente Hospt Kennedy
Gerente Hospt Meissen
</t>
  </si>
  <si>
    <t>Seguimiento a la devolucion de la contribución por concepto de valorización en Bogotá por parte del Instituto de Desarrollo Urbano - IDU</t>
  </si>
  <si>
    <r>
      <rPr>
        <b/>
        <sz val="12"/>
        <rFont val="Arial"/>
        <family val="2"/>
      </rPr>
      <t xml:space="preserve">Honorable Concejal </t>
    </r>
    <r>
      <rPr>
        <sz val="12"/>
        <rFont val="Arial"/>
        <family val="2"/>
      </rPr>
      <t xml:space="preserve">
JOSÉ DAVID CASTELLANOS ORJUELA
</t>
    </r>
    <r>
      <rPr>
        <b/>
        <sz val="12"/>
        <rFont val="Arial"/>
        <family val="2"/>
      </rPr>
      <t>PARTIDO CAMBIO RADICAL</t>
    </r>
  </si>
  <si>
    <t xml:space="preserve">Contralor Distrital
Personero Distrital
Veedora Distrital
</t>
  </si>
  <si>
    <t>Peajes</t>
  </si>
  <si>
    <r>
      <rPr>
        <b/>
        <sz val="12"/>
        <rFont val="Arial"/>
        <family val="2"/>
      </rPr>
      <t xml:space="preserve">Honorables Concejales </t>
    </r>
    <r>
      <rPr>
        <sz val="12"/>
        <rFont val="Arial"/>
        <family val="2"/>
      </rPr>
      <t xml:space="preserve">
PEDRO JAVIER SANTIESTEBAN MILLAN
DIEGO ANDRÉS MOLANO APONTE
</t>
    </r>
    <r>
      <rPr>
        <b/>
        <sz val="12"/>
        <rFont val="Arial"/>
        <family val="2"/>
      </rPr>
      <t>PARTIDO CENTRO DEMOCRATICO</t>
    </r>
  </si>
  <si>
    <t>Secret Distr Movilidad
Directora IDU
Secret Distr Hacienda
Secret Distr Ambiente</t>
  </si>
  <si>
    <t>Impuestos sobre vehículos automotores en Bogotá</t>
  </si>
  <si>
    <t>Secret Distr Hacienda</t>
  </si>
  <si>
    <t>Peajes y cobros por congestión</t>
  </si>
  <si>
    <r>
      <rPr>
        <b/>
        <sz val="12"/>
        <rFont val="Arial"/>
        <family val="2"/>
      </rPr>
      <t>Honorables Cocejales</t>
    </r>
    <r>
      <rPr>
        <sz val="12"/>
        <rFont val="Arial"/>
        <family val="2"/>
      </rPr>
      <t xml:space="preserve">
HORACIO JOSÉ SERPA MONCADA
MARÍA VICTORIA VARGAS SILVA
ARMANDO GUTIÉRREZ GONZÁLEZ
LUZ MARINA GORDILLO SALINAS
JORGE DURAN SILVA
GERMAN AUGUSTO GARCÍA MAYA
</t>
    </r>
    <r>
      <rPr>
        <b/>
        <sz val="12"/>
        <rFont val="Arial"/>
        <family val="2"/>
      </rPr>
      <t>PARTIDO LIBERAL COLOMBIANO</t>
    </r>
  </si>
  <si>
    <t>Secret Distr Planeación
Secret Distr Movilidad
Secret Distr Hacienda
Directora IDU
Secret Distr Ambiente</t>
  </si>
  <si>
    <t>Estado financiero de Transmilenio y Sistema Integrado de Transporte SITP</t>
  </si>
  <si>
    <r>
      <rPr>
        <b/>
        <sz val="12"/>
        <rFont val="Arial"/>
        <family val="2"/>
      </rPr>
      <t>Honorable Concejal</t>
    </r>
    <r>
      <rPr>
        <sz val="12"/>
        <rFont val="Arial"/>
        <family val="2"/>
      </rPr>
      <t xml:space="preserve">
EMEL ROJAS CASTILLO
</t>
    </r>
    <r>
      <rPr>
        <b/>
        <sz val="12"/>
        <rFont val="Arial"/>
        <family val="2"/>
      </rPr>
      <t>MOVIMIENTO LIBRES</t>
    </r>
  </si>
  <si>
    <t>Tarifas de Transmilenio</t>
  </si>
  <si>
    <r>
      <rPr>
        <b/>
        <sz val="12"/>
        <rFont val="Arial"/>
        <family val="2"/>
      </rPr>
      <t xml:space="preserve">Honorable Concejal </t>
    </r>
    <r>
      <rPr>
        <sz val="12"/>
        <rFont val="Arial"/>
        <family val="2"/>
      </rPr>
      <t xml:space="preserve">
MARCO FIDEL RAMÍREZ ANTONIO
</t>
    </r>
    <r>
      <rPr>
        <b/>
        <sz val="12"/>
        <rFont val="Arial"/>
        <family val="2"/>
      </rPr>
      <t>PARTIDO OPCION CIUDADANA</t>
    </r>
  </si>
  <si>
    <t>Secret Distr Movilidad
Gerencia Transmilenio
Secret Distr Hacienda</t>
  </si>
  <si>
    <t>Contralor Distrital
Personero Distrital
Veedora Distrital
Procuraduria Distrital</t>
  </si>
  <si>
    <t>Contratos, nuevas licitaciones y funcionamiento de Transmilenio y SITP</t>
  </si>
  <si>
    <r>
      <rPr>
        <b/>
        <sz val="12"/>
        <rFont val="Arial"/>
        <family val="2"/>
      </rPr>
      <t>Honorables Concejales</t>
    </r>
    <r>
      <rPr>
        <sz val="12"/>
        <rFont val="Arial"/>
        <family val="2"/>
      </rPr>
      <t xml:space="preserve">
MANUEL SARMIETO ARGUELLO
SEGUNDO CELIO NIEVES HERRERA
ÁLVARO JOSÉ ARGOTE MUÑOZ
NELSON CASTRO RODRÍGUEZ
</t>
    </r>
    <r>
      <rPr>
        <b/>
        <sz val="12"/>
        <rFont val="Arial"/>
        <family val="2"/>
      </rPr>
      <t>PARTIDO POLO DEMOCRÁTICO ALTENATIVO</t>
    </r>
  </si>
  <si>
    <t xml:space="preserve">Gerente Transmilenio
Secret Distr Movilidad
</t>
  </si>
  <si>
    <t>RESPT-S-D-HACIENDA (17-02-2016)
RESPT-S-D-MOVILIDAD (17-02-2016)
RESPT-TRANSMILENIO (17-02-2016) 4CD</t>
  </si>
  <si>
    <t>RESPT-S-D-HACIENDA (17-02-2016)
RESPT-S-D-HACIENDA (18-02-2016)
RESPT-S-D-MOVILIDAD (17-02-2017)
RESPT-TRANSMILENIO (17-02-2016) 2CD</t>
  </si>
  <si>
    <t xml:space="preserve">RESPT-TRANSMILENIO-(18-02-2016)
RESPT-S-D-MOVILIDAD (18-02-2016) </t>
  </si>
  <si>
    <t>RESPT-S-D-HACIENDA (17-02-2016)
RESPT-CONTRALORIA (23-02-2016) 1CD</t>
  </si>
  <si>
    <r>
      <t xml:space="preserve">ENVIO DE CUEST (12-02-2016)
</t>
    </r>
    <r>
      <rPr>
        <sz val="12"/>
        <color rgb="FFFF0000"/>
        <rFont val="Arial"/>
        <family val="2"/>
      </rPr>
      <t>SOLC-PRORRG-D-IDU-
(16-02-2016)</t>
    </r>
    <r>
      <rPr>
        <sz val="12"/>
        <color rgb="FF7030A0"/>
        <rFont val="Arial"/>
        <family val="2"/>
      </rPr>
      <t xml:space="preserve">
RECORDATORIO-DG-IDU
(22-02-2016)</t>
    </r>
  </si>
  <si>
    <t>ENVIO DE CUEST (22-02-2016)</t>
  </si>
  <si>
    <t>ENVIO DE CUEST (23-02-2016)</t>
  </si>
  <si>
    <t>RESPT-S-D-HACIENDA (25-02-2016) 
RESPT-DG-IDU-(25-02-2016)-(26-02-2016)</t>
  </si>
  <si>
    <t>RESPT-S-D-AMBIENTE (25-02-2016)
RESPT-DG-IDU-(25-02-2016)
RESPT-S-D-HACIENDA-(26-02-2016)
RESPT-S-D-MOVILIDAD(26-02-2016) 
RESPT-S-D-PLANEACION (26-02-2016)</t>
  </si>
  <si>
    <t>RESPT-S-D-HACIENDA (25-02-2016) 
RESPT-S-D-MOVILIDAD (26-02-2016) 1CD
RESPT-TRANSMILENIO (29-02-2016) 1CD</t>
  </si>
  <si>
    <t>RESPT-S-D-MOVILIDAD (26-02-2016)
RESPT-TRASNMILENIO (29-02-2016) 2CD</t>
  </si>
  <si>
    <t>RESPT-S-D-HACIEMDA (16-02-2016)
RESPT-TRANSMILENIO (16-02-2016)
RESPT-S-D-MOVILIDAD (17-02-2016)
RESPT-D-G-ICU-(29-02-2016) 1CD</t>
  </si>
  <si>
    <t xml:space="preserve">RESPT-G-TRANSMILENIO-24-02-2016 1CD
RESPT-S-D-AMBIENTE-(25-02-2016) </t>
  </si>
  <si>
    <t>RESPT-S-D-AMBIENTE (25-02-2016)
RESPT-S-D-HACIENDA (25-02-2016) 
RESPT-S-D-MOVILIDAD (26-02-2016) 1CD
RESPT-D-G-IDU-(26-02-2016) (29-02-2016)</t>
  </si>
  <si>
    <t>RESPT-S-D-HACIENDA (26-02-2016)</t>
  </si>
  <si>
    <t xml:space="preserve">RESPT-S-GENERAL-A-M-(26-02-2016)
RESPT-S-D-HACIENDA (25-02-2016)
RESPT-IDEPAC- (25-02-2016)
RESPT-S-D-GOBIERNO (01-03-2016) 1CD
</t>
  </si>
  <si>
    <t>RESPT-S-GENERAL-A-M-(16-02-2016)
RESPT-S-D-HACIENDA (17-02-2016)
RESPT-S-D-CATASTRO (18-02-2016)
RESPT-S-D-HACIENDA-2-(22-02-2016)
RESPT-PERSONERIA (22-02-2016)
RESPT-S-GENERAL-A-M-(01-03-2016)</t>
  </si>
  <si>
    <t>RESPT-S-D-SALUD (02-03-2016) 1CD</t>
  </si>
  <si>
    <t>143</t>
  </si>
  <si>
    <t>3  de marzo 2016</t>
  </si>
  <si>
    <t>Situación financiera de la Empresa de Telecomunicaciones de Bogotá</t>
  </si>
  <si>
    <r>
      <rPr>
        <b/>
        <sz val="12"/>
        <rFont val="Arial"/>
        <family val="2"/>
      </rPr>
      <t>Honorables Concejales</t>
    </r>
    <r>
      <rPr>
        <sz val="12"/>
        <rFont val="Arial"/>
        <family val="2"/>
      </rPr>
      <t xml:space="preserve">
HOSMAN YAITH MARTINEZ MORENO
DORA LUCÍA BASTIDAS UBATE
MARÍA CLARA NAME RAMIREZ
ANTONIO ERESMID SANGUINO PÁEZ
EDWARD ANIBAL ARIAS RUBIO
 JORGE EDUARDO TORRES CAMARGO
</t>
    </r>
    <r>
      <rPr>
        <b/>
        <sz val="12"/>
        <rFont val="Arial"/>
        <family val="2"/>
      </rPr>
      <t>BANCADA PARTIDO ALIANZA VERDE</t>
    </r>
  </si>
  <si>
    <t xml:space="preserve">Secret General A M
Secret Distr Hacienda
Presidente ETB
</t>
  </si>
  <si>
    <t>144</t>
  </si>
  <si>
    <t>¿Qué paso con las multas generadas por el modelo de Recolección de Basuras de la Bogotá Humana?</t>
  </si>
  <si>
    <r>
      <rPr>
        <b/>
        <sz val="12"/>
        <rFont val="Arial"/>
        <family val="2"/>
      </rPr>
      <t xml:space="preserve">Honorable Concejal </t>
    </r>
    <r>
      <rPr>
        <sz val="12"/>
        <rFont val="Arial"/>
        <family val="2"/>
      </rPr>
      <t xml:space="preserve">
PEDRO JULIÁN LÓPEZ SIERRA
JOSÉ DAVID CASTELLANOS ORJUELA
</t>
    </r>
    <r>
      <rPr>
        <b/>
        <sz val="12"/>
        <rFont val="Arial"/>
        <family val="2"/>
      </rPr>
      <t>PARTIDO CAMBIO RADICAL</t>
    </r>
  </si>
  <si>
    <t>Gerente EAAB
Directora UAESP
Gerente Aguas Bogotá 
Secret Distr Hacienda</t>
  </si>
  <si>
    <t>Contralor Distrital
Personero Distrital
Veedora Distrital
Superintendente Industria y Comercio</t>
  </si>
  <si>
    <t>145</t>
  </si>
  <si>
    <t>Presupuesto colegios en Concesión y Convenio</t>
  </si>
  <si>
    <r>
      <rPr>
        <b/>
        <sz val="12"/>
        <rFont val="Arial"/>
        <family val="2"/>
      </rPr>
      <t xml:space="preserve">Honorables Concejales </t>
    </r>
    <r>
      <rPr>
        <sz val="12"/>
        <rFont val="Arial"/>
        <family val="2"/>
      </rPr>
      <t xml:space="preserve">
DIEGO FERNANDO DEVIA TORTRES
DIEGO ANDRÉS MOLANO APONTE
</t>
    </r>
    <r>
      <rPr>
        <b/>
        <sz val="12"/>
        <rFont val="Arial"/>
        <family val="2"/>
      </rPr>
      <t>PARTIDO CENTRO DEMOCRATICO</t>
    </r>
  </si>
  <si>
    <t>Secret Distr Educación
Secret Distr Gobierno
Secret Distr Hacienda</t>
  </si>
  <si>
    <t>146</t>
  </si>
  <si>
    <t>Impuesto Predial Unificado</t>
  </si>
  <si>
    <r>
      <rPr>
        <b/>
        <sz val="12"/>
        <rFont val="Arial"/>
        <family val="2"/>
      </rPr>
      <t>Honorables Concejales</t>
    </r>
    <r>
      <rPr>
        <sz val="12"/>
        <rFont val="Arial"/>
        <family val="2"/>
      </rPr>
      <t xml:space="preserve">
GLORIA ELSY DÍAZ MARTÍNEZ
NELSON CUBIDES SALAZAR
ROGER CARRILLO CAMPO
</t>
    </r>
    <r>
      <rPr>
        <b/>
        <sz val="12"/>
        <rFont val="Arial"/>
        <family val="2"/>
      </rPr>
      <t>PARTIDO CONSERVADOR COLOMBIANO</t>
    </r>
  </si>
  <si>
    <t>Secret Distr Hacienda
U.A.E. Catastro D.</t>
  </si>
  <si>
    <t>147</t>
  </si>
  <si>
    <t xml:space="preserve">Situación actual vendedores ambulantes y estacionarios - quioscos </t>
  </si>
  <si>
    <t>Secret Distr Desarrollo E.
Secret Distr Gobierno
Instituto Economía Social
D.A. Defensoria Espacio Público</t>
  </si>
  <si>
    <t xml:space="preserve">Contralor Distrital
Personero Distrital
Veedora Distrital
20 alcaldes locales </t>
  </si>
  <si>
    <t>148</t>
  </si>
  <si>
    <t>Ejecución presupuestal en la Alcaldías Locales</t>
  </si>
  <si>
    <r>
      <rPr>
        <b/>
        <sz val="12"/>
        <rFont val="Arial"/>
        <family val="2"/>
      </rPr>
      <t>Honorable Concejala</t>
    </r>
    <r>
      <rPr>
        <sz val="12"/>
        <rFont val="Arial"/>
        <family val="2"/>
      </rPr>
      <t xml:space="preserve">
RUBEN DARIO TORRADO PACHECO
NELLY PATRICIA MOSQUERA MURCIA
</t>
    </r>
    <r>
      <rPr>
        <b/>
        <sz val="12"/>
        <rFont val="Arial"/>
        <family val="2"/>
      </rPr>
      <t>BANCADA PARTIDO DE LA   U</t>
    </r>
  </si>
  <si>
    <t>Secret Distr Gobierno
Secret Distr Hacienda</t>
  </si>
  <si>
    <t>149</t>
  </si>
  <si>
    <t>Situación Financiera de la ETB</t>
  </si>
  <si>
    <r>
      <rPr>
        <b/>
        <sz val="12"/>
        <rFont val="Arial"/>
        <family val="2"/>
      </rPr>
      <t>Honorables Cocejales</t>
    </r>
    <r>
      <rPr>
        <sz val="12"/>
        <rFont val="Arial"/>
        <family val="2"/>
      </rPr>
      <t xml:space="preserve">
JORGE DURAN SILVA
MARÍA VICTORIA VARGAS SILVA
HORACIO JOSÉ SERPA MONCADA
ARMANDO GUTIÉRREZ GONZÁLEZ
LUZ MARINA GORDILLO SALINAS
GERMAN AUGUSTO GARCÍA MAYA
</t>
    </r>
    <r>
      <rPr>
        <b/>
        <sz val="12"/>
        <rFont val="Arial"/>
        <family val="2"/>
      </rPr>
      <t>PARTIDO LIBERAL COLOMBIANO</t>
    </r>
  </si>
  <si>
    <t>Presidente de la ETB</t>
  </si>
  <si>
    <t>150</t>
  </si>
  <si>
    <t>Plan de Ordenamiento Territorial POT, Acuerdo 523 de 2013</t>
  </si>
  <si>
    <t>Secret Distr Planeación 
Direct General IDU</t>
  </si>
  <si>
    <t>151</t>
  </si>
  <si>
    <t xml:space="preserve">Fracaso en la aplicación del esquema alianza público privadas -APP´s como alternativa de solución para la mivilidad de Bogotá </t>
  </si>
  <si>
    <r>
      <rPr>
        <b/>
        <sz val="12"/>
        <rFont val="Arial"/>
        <family val="2"/>
      </rPr>
      <t xml:space="preserve">Honorable Concejal </t>
    </r>
    <r>
      <rPr>
        <sz val="12"/>
        <rFont val="Arial"/>
        <family val="2"/>
      </rPr>
      <t xml:space="preserve">
ROLANDO ALBERTO GONZÁLEZ GARCÍA
JOSÉ DAVID CASTELLANOS ORJUELA
</t>
    </r>
    <r>
      <rPr>
        <b/>
        <sz val="12"/>
        <rFont val="Arial"/>
        <family val="2"/>
      </rPr>
      <t>PARTIDO CAMBIO RADICAL</t>
    </r>
  </si>
  <si>
    <t>Secret Distr Movilidad
Directora IDU
Gerente Transmilenio</t>
  </si>
  <si>
    <t>171</t>
  </si>
  <si>
    <t>172</t>
  </si>
  <si>
    <t>173</t>
  </si>
  <si>
    <t>10 de marzo de 2016</t>
  </si>
  <si>
    <t>Centro de desarrollo económico local</t>
  </si>
  <si>
    <r>
      <rPr>
        <b/>
        <sz val="12"/>
        <rFont val="Arial"/>
        <family val="2"/>
      </rPr>
      <t xml:space="preserve">Honorable Concejal </t>
    </r>
    <r>
      <rPr>
        <sz val="12"/>
        <rFont val="Arial"/>
        <family val="2"/>
      </rPr>
      <t xml:space="preserve">
JULIO CÉSAR ACOSTA ACOSTA
JOSÉ DAVID CASTELLANOS ORJUELA
</t>
    </r>
    <r>
      <rPr>
        <b/>
        <sz val="12"/>
        <rFont val="Arial"/>
        <family val="2"/>
      </rPr>
      <t>PARTIDO CAMBIO RADICAL</t>
    </r>
  </si>
  <si>
    <t>Secret Distr Gobierno
Secret Distr Hacienda
Secret Distr. Desarrollo E.</t>
  </si>
  <si>
    <t>¿Por qué se vende la ETB?</t>
  </si>
  <si>
    <r>
      <rPr>
        <b/>
        <sz val="12"/>
        <rFont val="Arial"/>
        <family val="2"/>
      </rPr>
      <t>Honorables Concejales</t>
    </r>
    <r>
      <rPr>
        <sz val="12"/>
        <rFont val="Arial"/>
        <family val="2"/>
      </rPr>
      <t xml:space="preserve">
ANTONIO ERESMID SANGUINO PÁEZ
 JORGE EDUARDO TORRES CAMARGO
DORA LUCÍA BASTIDAS UBATE
EDWARD ANIBAL ARIAS RUBIO
MARÍA CLARA NAME RAMIREZ
HOSMAN YAITH MARTINEZ MOREDORA 
</t>
    </r>
    <r>
      <rPr>
        <b/>
        <sz val="12"/>
        <rFont val="Arial"/>
        <family val="2"/>
      </rPr>
      <t>BANCADA PARTIDO ALIANZA VERDE</t>
    </r>
  </si>
  <si>
    <t>Gerente Empresa de Telecomunicaciones de Bogotá ETB
Secret Distri Hábitat</t>
  </si>
  <si>
    <t>Cargo de confiabilidad, racionamiento e incremento de las tarifas en el servicio de energía</t>
  </si>
  <si>
    <t>Gerente EEB
Gerente EAAB
Secret Distr Hábitat
Contralor Distrital</t>
  </si>
  <si>
    <t xml:space="preserve">Ministro de Minas
Contralor General República
Defensor del Pueblo
Personero Distrital
Veedora Distrital
</t>
  </si>
  <si>
    <t xml:space="preserve">RESPT S-D-PLANEACIÓN (10-03-2016) </t>
  </si>
  <si>
    <t xml:space="preserve">RESPT-U-A-E-CATASTRO-D-(09-03-2016)
RESPT-S-D-HACIENDA (10-03-2016) </t>
  </si>
  <si>
    <t>RESPT-S-D-HACIENDA (10-03-2016)</t>
  </si>
  <si>
    <t>RESPT-S-D-HACIENDA (08-03-2016)
RESPT-S-GENERAL -A-M- (10-03-2016)</t>
  </si>
  <si>
    <r>
      <t xml:space="preserve">ENVIO DE CUEST (07-03-2016)
</t>
    </r>
    <r>
      <rPr>
        <sz val="12"/>
        <color rgb="FF00B050"/>
        <rFont val="Arial"/>
        <family val="2"/>
      </rPr>
      <t>RECORDATORIO
P-ETB
(14-03-2016)</t>
    </r>
  </si>
  <si>
    <r>
      <t xml:space="preserve">ENVIO DE CUEST (07-03-2016)
</t>
    </r>
    <r>
      <rPr>
        <sz val="12"/>
        <color rgb="FF00B050"/>
        <rFont val="Arial"/>
        <family val="2"/>
      </rPr>
      <t>RECORDATORIO
D-U-A-E-S-P-
(14-03-2016)
RECORDATORIO
G-AGUAS-B
(14-03-2016)</t>
    </r>
  </si>
  <si>
    <r>
      <t xml:space="preserve">ENVIO DE CUEST (07-03-2016)
</t>
    </r>
    <r>
      <rPr>
        <sz val="12"/>
        <color rgb="FF00B050"/>
        <rFont val="Arial"/>
        <family val="2"/>
      </rPr>
      <t>RECORDATORIO
G-IDU
(14-03-2016)</t>
    </r>
  </si>
  <si>
    <t>Impuesto de vehículos</t>
  </si>
  <si>
    <t xml:space="preserve">RESPT-IPES-(15-03-2016)
RESPT-S-D-GOBIERNO-(15-03-2016) 1CD
RESPT-S-D-DESARROLLO-E-(15-03-2016) </t>
  </si>
  <si>
    <t>174</t>
  </si>
  <si>
    <t>175</t>
  </si>
  <si>
    <t>176</t>
  </si>
  <si>
    <t>177</t>
  </si>
  <si>
    <t>178</t>
  </si>
  <si>
    <t>179</t>
  </si>
  <si>
    <t>180</t>
  </si>
  <si>
    <t>15 de marzo de 2016</t>
  </si>
  <si>
    <t>Aumento de tarifas de Transmilenio</t>
  </si>
  <si>
    <t>Gerente de Transmilenio
Secret Distr Movilidad</t>
  </si>
  <si>
    <t>Ejecución del fondo para el pago compensatorio para estacionamientos</t>
  </si>
  <si>
    <t>Directora IDU</t>
  </si>
  <si>
    <t>Sostenibilidad de los subsisdios de transportes</t>
  </si>
  <si>
    <r>
      <rPr>
        <b/>
        <sz val="12"/>
        <rFont val="Arial"/>
        <family val="2"/>
      </rPr>
      <t>Honorables Concejales</t>
    </r>
    <r>
      <rPr>
        <sz val="12"/>
        <rFont val="Arial"/>
        <family val="2"/>
      </rPr>
      <t xml:space="preserve"> 
DIEGO ANDRÉS MOLANO APONTE
ANGELA SOFÍA GARZON CAICEDO
DIEGO FERNANDO DEVIA TORRES
DANIEL ANDRÉS PALACIOS MARTÍENEZ
ANDRÉS EDUARDO FORERO MEDINA
PEDRO JAVIER SANTIESTEBAN MILLAN
</t>
    </r>
    <r>
      <rPr>
        <b/>
        <sz val="12"/>
        <rFont val="Arial"/>
        <family val="2"/>
      </rPr>
      <t>BANCADA PARTIDO CENTRO DEMOCRÁTICO</t>
    </r>
  </si>
  <si>
    <t>Secret Distr Movilidad
Gerente de Transmilenio</t>
  </si>
  <si>
    <t>Secret Distr Desarrollo E.
Secret Distr Gobierno
Instituto Distr Turismo</t>
  </si>
  <si>
    <t>Inversión de colegios y jardines infantiles en Bogotá</t>
  </si>
  <si>
    <r>
      <rPr>
        <b/>
        <sz val="12"/>
        <rFont val="Arial"/>
        <family val="2"/>
      </rPr>
      <t>Honorables Concejales</t>
    </r>
    <r>
      <rPr>
        <sz val="12"/>
        <rFont val="Arial"/>
        <family val="2"/>
      </rPr>
      <t xml:space="preserve"> 
DIEGO FERNANDO DEVIA TORRES
DIEGO ANDRÉS MOLANO APONTE
</t>
    </r>
    <r>
      <rPr>
        <b/>
        <sz val="12"/>
        <rFont val="Arial"/>
        <family val="2"/>
      </rPr>
      <t>BANCADA PARTIDO CENTRO DEMOCRÁTICO</t>
    </r>
  </si>
  <si>
    <t>Secret Distr Gobierno
Secret Distr Integración S.
Secret Distr Salud
Secret Distr Educación
Secret Distr Hacienda</t>
  </si>
  <si>
    <t>Congelamiento del 40% en la disponibilidad presupuestal en el sector salud</t>
  </si>
  <si>
    <r>
      <rPr>
        <b/>
        <sz val="12"/>
        <rFont val="Arial"/>
        <family val="2"/>
      </rPr>
      <t>Honorables Cocejales</t>
    </r>
    <r>
      <rPr>
        <sz val="12"/>
        <rFont val="Arial"/>
        <family val="2"/>
      </rPr>
      <t xml:space="preserve">
GERMAN AUGUSTO GARCÍA MAYA
MARÍA VICTORIA VARGAS SILVA
LUZ MARINA GORDILLO SALINAS
HORACIO JOSÉ SERPA MONCADA
ARMANDO GUTIÉRREZ GONZÁLEZ
JORGE DURAN SILVA
</t>
    </r>
    <r>
      <rPr>
        <b/>
        <sz val="12"/>
        <rFont val="Arial"/>
        <family val="2"/>
      </rPr>
      <t>PARTIDO LIBERAL COLOMBIANO</t>
    </r>
  </si>
  <si>
    <t>Secret Distr Salud
Seret Distr Hacienda</t>
  </si>
  <si>
    <t>Metro en Bogotá</t>
  </si>
  <si>
    <r>
      <rPr>
        <b/>
        <sz val="12"/>
        <rFont val="Arial"/>
        <family val="2"/>
      </rPr>
      <t>Honorables Concejales</t>
    </r>
    <r>
      <rPr>
        <sz val="12"/>
        <rFont val="Arial"/>
        <family val="2"/>
      </rPr>
      <t xml:space="preserve">
ÁLVARO JOSÉ ARGOTE MUÑOZ
SEGUNDO CELIO NIEVES HERRERA
NELSON CASTRO RODRÍGUEZ
MANUEL SARMIETO ARGUELLO
</t>
    </r>
    <r>
      <rPr>
        <b/>
        <sz val="12"/>
        <rFont val="Arial"/>
        <family val="2"/>
      </rPr>
      <t>PARTIDO POLO DEMOCRÁTICO ALTENATIVO</t>
    </r>
  </si>
  <si>
    <t xml:space="preserve">Secret Distr Movilidad
Gerente de Transmilenio
Secret Distr Planeación
Secet Distr Gobierno
</t>
  </si>
  <si>
    <t>RESPT-S-D-PLANEACIÓN (16-02-2016)
RESPT-S-D-HACIENDA (18-02-2016)
RESPT-S-D-MOVILIDAD (18-02-2016)1CD
RESPT-D-G-IDU-(24-02-2016) 1CD
RESPT-DG-IDU-(25-02-2016) 1CD
RESPT-D-NAL-PLANEACION (02-03-2016)
RESPT-G-P-LINEA METRO (17-03-2016) 1CD</t>
  </si>
  <si>
    <t xml:space="preserve">RESPT-S-D-HACIENDA (15-03-2016)
RESPT-S-D-DESARROLLO-E-(16-03-2016)
RESPT-S-D-GOBIERNO (17-03-2016) </t>
  </si>
  <si>
    <t>RESPT-E-A-A-B- (10-03-2016) 1DOCMT(105 FOLIOS) - 1DOCMT(163 FOLIOS)
RESPT-S-D-HACIENDA (10-03-2016)
RESPT-UAESP (17-03-2016) 1CD</t>
  </si>
  <si>
    <t>181</t>
  </si>
  <si>
    <t>16 de marzo de 2016</t>
  </si>
  <si>
    <t>Déficit y aumento de tarifas del pasaje en el Sistema Integrado de Transporte Público -SITP- Transmilenio y servicios zonales</t>
  </si>
  <si>
    <r>
      <rPr>
        <b/>
        <sz val="12"/>
        <rFont val="Arial"/>
        <family val="2"/>
      </rPr>
      <t>Honorables Concejales</t>
    </r>
    <r>
      <rPr>
        <sz val="12"/>
        <rFont val="Arial"/>
        <family val="2"/>
      </rPr>
      <t xml:space="preserve">
SEGUNDO CELIO NIEVES HERRERA
ÁLVARO JOSÉ ARGOTE MUÑOZ
VENUS ALBEIRO SILVA GÓMEZ
MANUEL SARMIETO ARGUELLO
NELSON CASTRO RODRÍGUEZ
</t>
    </r>
    <r>
      <rPr>
        <b/>
        <sz val="12"/>
        <rFont val="Arial"/>
        <family val="2"/>
      </rPr>
      <t>PARTIDO POLO DEMOCRÁTICO ALTENATIVO</t>
    </r>
  </si>
  <si>
    <t xml:space="preserve">Secet Distr Gobierno
Secret Distr Movilidad
Gerente de Transmilenio
</t>
  </si>
  <si>
    <t>ENVIO DE CUEST
(17-03-2016)</t>
  </si>
  <si>
    <t>Cumplimiento de metas y proyectos en materia turística en la ciudad vigencia 2001 - 2015</t>
  </si>
  <si>
    <t>Ejecución presupuestal en las Alcaldías Locales</t>
  </si>
  <si>
    <t>RESPT-S-D-HABITAT(18-03-2016) 2CD</t>
  </si>
  <si>
    <r>
      <t xml:space="preserve">ENVIO DE CUEST
(17-03-2016)
</t>
    </r>
    <r>
      <rPr>
        <sz val="12"/>
        <color rgb="FFFF0000"/>
        <rFont val="Arial"/>
        <family val="2"/>
      </rPr>
      <t>SOLICITUD DE PRORROGA
S.D.INTEGRACIÓN S.
(18-03-2016)</t>
    </r>
  </si>
  <si>
    <t>RESPT-IDU- (18-03-2016) 1CD</t>
  </si>
  <si>
    <t xml:space="preserve">RESPT-S-D-HACIENDA (28-03-2016) 
RESPT-S-D-SALUD (29-03-2016) </t>
  </si>
  <si>
    <t>193</t>
  </si>
  <si>
    <t>194</t>
  </si>
  <si>
    <t>195</t>
  </si>
  <si>
    <t>196</t>
  </si>
  <si>
    <t>197</t>
  </si>
  <si>
    <t>198</t>
  </si>
  <si>
    <t>199</t>
  </si>
  <si>
    <t>28 de marzo de 2016</t>
  </si>
  <si>
    <t>FORO 
"Una visión internacional frente a los retos de los acuerdos de Paz"</t>
  </si>
  <si>
    <r>
      <rPr>
        <b/>
        <sz val="12"/>
        <rFont val="Arial"/>
        <family val="2"/>
      </rPr>
      <t xml:space="preserve">Honorable Concejal </t>
    </r>
    <r>
      <rPr>
        <sz val="12"/>
        <rFont val="Arial"/>
        <family val="2"/>
      </rPr>
      <t xml:space="preserve">
ROBERTO HINESTRO REY
JOSÉ DAVID CASTELLANOS ORJUELA
</t>
    </r>
    <r>
      <rPr>
        <b/>
        <sz val="12"/>
        <rFont val="Arial"/>
        <family val="2"/>
      </rPr>
      <t>PARTIDO CAMBIO RADICAL</t>
    </r>
  </si>
  <si>
    <t>TRASLADADA A LA SECRETARIA GENERAL 
(29-03-2016)</t>
  </si>
  <si>
    <t xml:space="preserve">Secret General A.M.
Secret Distr Gobierno
Secret Distr Integración S.
Secret Distr Educación
Alta Consejería para los Decrechos de Víctimas la Paz y la Reconciliación
</t>
  </si>
  <si>
    <t xml:space="preserve">Alcalde Mayor
Dr. Baltazar Garzón
Dr. Álvaro Leyva
Dra. Gloria Ortiz
Dr. Rodrigo Uprimmy
Dr. Wilfredo Ronayo Gailvis </t>
  </si>
  <si>
    <t>RESPT-S-D-MOVILIDAD (29-03-2016) 
RESPT  --   -TRANSMILENIO (29-03-2016)</t>
  </si>
  <si>
    <t>RESPT-S-D-MOVILIDAD (18-03-2016) 
RESPT  --   -TRANSMILENIO (29-03-2016)</t>
  </si>
  <si>
    <t>RESPT-S-D-DESARROLLO-E- (29-03-2016) 
RESPT-S-D-GOBIERNO (29-03-2016)</t>
  </si>
  <si>
    <t>Consumo de recursos susceptibles de generar impacto ambiental</t>
  </si>
  <si>
    <r>
      <rPr>
        <b/>
        <sz val="12"/>
        <rFont val="Arial"/>
        <family val="2"/>
      </rPr>
      <t xml:space="preserve">Honorable Concejal </t>
    </r>
    <r>
      <rPr>
        <sz val="12"/>
        <rFont val="Arial"/>
        <family val="2"/>
      </rPr>
      <t xml:space="preserve">
JUAN FELIPE GRILLO CARRASCO
JOSÉ DAVID CASTELLANOS ORJUELA
</t>
    </r>
    <r>
      <rPr>
        <b/>
        <sz val="12"/>
        <rFont val="Arial"/>
        <family val="2"/>
      </rPr>
      <t>PARTIDO CAMBIO RADICAL</t>
    </r>
  </si>
  <si>
    <t>Secret Distr Gobierno
Secret Distr Ambiente
Director IDGRCC
Secret Distr G¡hacienda
Secret Distr Planeación</t>
  </si>
  <si>
    <t>Plan Maestro de Abastecimiento en Bogotá y cumplimiento de mestas del Plan de Desarrollo</t>
  </si>
  <si>
    <t xml:space="preserve">Secret Distr Desarrollo E.
Secret Distr Gobierno
Instituto Economía Social
</t>
  </si>
  <si>
    <t>Costos en la operación de buses provisionales del SITP</t>
  </si>
  <si>
    <t xml:space="preserve">Secret Distr Movilidad
Secret Distr Hacinda </t>
  </si>
  <si>
    <t>Renegociación contratos Transmilenio</t>
  </si>
  <si>
    <r>
      <rPr>
        <b/>
        <sz val="12"/>
        <rFont val="Arial"/>
        <family val="2"/>
      </rPr>
      <t>Honorables Cocejales</t>
    </r>
    <r>
      <rPr>
        <sz val="12"/>
        <rFont val="Arial"/>
        <family val="2"/>
      </rPr>
      <t xml:space="preserve">
HORACIO JOSÉ SERPA MONCADA
MARÍA VICTORIA VARGAS SILVA
LUZ MARINA GORDILLO SALINAS
ARMANDO GUTIÉRREZ GONZÁLEZ
JORGE DURAN SILVA
GERMAN AUGUSTO GARCÍA MAYA
</t>
    </r>
    <r>
      <rPr>
        <b/>
        <sz val="12"/>
        <rFont val="Arial"/>
        <family val="2"/>
      </rPr>
      <t>PARTIDO LIBERAL COLOMBIANO</t>
    </r>
  </si>
  <si>
    <t>Secret Distr Planeación
Secret Distr Planeación
Secret Distr Hacienda
Directora General IDU</t>
  </si>
  <si>
    <r>
      <rPr>
        <b/>
        <sz val="12"/>
        <rFont val="Arial"/>
        <family val="2"/>
      </rPr>
      <t xml:space="preserve">Honorables Concejales
</t>
    </r>
    <r>
      <rPr>
        <sz val="12"/>
        <rFont val="Arial"/>
        <family val="2"/>
      </rPr>
      <t xml:space="preserve">SEGUNDO CELIO NIEVES HERRERA
ÁLVARO JOSÉ ARGOTE MUÑOZ
VENUS ALBEIRO SILVA GÓMEZ
NELSON CASTRO RODRÍGUEZ
MANUEL SARMIETO ARGUELLO
</t>
    </r>
    <r>
      <rPr>
        <b/>
        <sz val="12"/>
        <rFont val="Arial"/>
        <family val="2"/>
      </rPr>
      <t>PARTIDO POLO DEMOCRÁTICO ALTENATIVO</t>
    </r>
  </si>
  <si>
    <t>Política de empleo 
en el Distrito Capital</t>
  </si>
  <si>
    <t xml:space="preserve">Secret General A.M.
Secret Distr Gobierno
Secret Distr Desarrollo E.
Secret Distr Hacienda
Directora Depto. Servicio Civil
</t>
  </si>
  <si>
    <t>FORO
"Impacto de la sobretasa por el servicio de garajes o zonas de estacionamiento de uso público a la tarifa que pagan los usuarios de los parqueaderos públicos en Bogotá D.C.</t>
  </si>
  <si>
    <t>Secret Distr Movilidad
Secret Distr Hacienda</t>
  </si>
  <si>
    <t>Director D.N.Planeación
Director FENALCO Bogotá
Presidenta Cámara de Comercio Bogotá
Directora Bogotá Cómo Vamos
Director ASOPAR
Contralor Distrital
Personero Distrital
Veedora Distrital</t>
  </si>
  <si>
    <t xml:space="preserve">RESPT-S-D-PLANEACIÓN (28-03-2016)
RESPT-S-D-GOBIERNO (28-03-2016) 
RESPT-S-D-MOVILIDAD (31-03-2016) </t>
  </si>
  <si>
    <t>ENVIARON CUEST (31-03-2016)</t>
  </si>
  <si>
    <t>202</t>
  </si>
  <si>
    <t>203</t>
  </si>
  <si>
    <t>204</t>
  </si>
  <si>
    <t>205</t>
  </si>
  <si>
    <t>206</t>
  </si>
  <si>
    <t>207</t>
  </si>
  <si>
    <t>208</t>
  </si>
  <si>
    <t>“Capital Salud”.</t>
  </si>
  <si>
    <t>“Contratación Alcaldías Locales vigencia 2016 – Fondos de Desarrollo Local.”.</t>
  </si>
  <si>
    <t>“Impuesto Predial Unificado.”.</t>
  </si>
  <si>
    <t>“contratación en el DADEP”</t>
  </si>
  <si>
    <t>“Cartera por infracciones de tránsito”</t>
  </si>
  <si>
    <t>“Estabilidad financiera de la Central de Abastos de Bogotá, Corabastos, contrato de concesión 070 de 2005”</t>
  </si>
  <si>
    <t>“Impuesto Predial”.</t>
  </si>
  <si>
    <r>
      <rPr>
        <b/>
        <sz val="12"/>
        <rFont val="Arial"/>
        <family val="2"/>
      </rPr>
      <t>Honorables Concejales</t>
    </r>
    <r>
      <rPr>
        <sz val="12"/>
        <rFont val="Arial"/>
        <family val="2"/>
      </rPr>
      <t xml:space="preserve">
EDWARD ANIBAL ARIAS RUBIO
 JORGE EDUARDO TORRES CAMARGO
</t>
    </r>
    <r>
      <rPr>
        <b/>
        <sz val="12"/>
        <rFont val="Arial"/>
        <family val="2"/>
      </rPr>
      <t>BANCADA PARTIDO ALIANZA VERDE</t>
    </r>
  </si>
  <si>
    <t>Secret Distr Salud
Capital Salud</t>
  </si>
  <si>
    <t xml:space="preserve">Superintendente Nacional de salud
Ministro de Salud
Salud Total
Contralor Distrital
Personero Distrital
Veedora Distrital
</t>
  </si>
  <si>
    <t xml:space="preserve">Secret Distr Hacienda
Secret Distr Gobierno
Alcaldes Locales
</t>
  </si>
  <si>
    <r>
      <rPr>
        <b/>
        <sz val="12"/>
        <rFont val="Arial"/>
        <family val="2"/>
      </rPr>
      <t>Honorables Concejales</t>
    </r>
    <r>
      <rPr>
        <sz val="12"/>
        <rFont val="Arial"/>
        <family val="2"/>
      </rPr>
      <t xml:space="preserve">
JULIO CESAR ACOSTA ACOSTA
 JOSÉ DAVID CASTELLANOS
</t>
    </r>
    <r>
      <rPr>
        <b/>
        <sz val="12"/>
        <rFont val="Arial"/>
        <family val="2"/>
      </rPr>
      <t>BANCADA PARTIDO CAMBIO RADICAL</t>
    </r>
  </si>
  <si>
    <t xml:space="preserve">Secret Distr Hacienda
Secret Distr Gobierno
Secret Distr General
Catastro
</t>
  </si>
  <si>
    <r>
      <rPr>
        <b/>
        <sz val="12"/>
        <rFont val="Arial"/>
        <family val="2"/>
      </rPr>
      <t>Honorables Concejales</t>
    </r>
    <r>
      <rPr>
        <sz val="12"/>
        <rFont val="Arial"/>
        <family val="2"/>
      </rPr>
      <t xml:space="preserve">
JAVIER SANTIESTEBAN MILLAN
 DIEGO ANDRES MOLANO
</t>
    </r>
    <r>
      <rPr>
        <b/>
        <sz val="12"/>
        <rFont val="Arial"/>
        <family val="2"/>
      </rPr>
      <t>BANCADA PARTIDO CENTRO DEMOCRÁTICO</t>
    </r>
  </si>
  <si>
    <t>DADEP
Secret Distr Planeación
Contralor de Bogotá</t>
  </si>
  <si>
    <t xml:space="preserve">
Personero Distrital
Veedora Distrital
</t>
  </si>
  <si>
    <r>
      <rPr>
        <b/>
        <sz val="12"/>
        <rFont val="Arial"/>
        <family val="2"/>
      </rPr>
      <t>Honorables Concejales</t>
    </r>
    <r>
      <rPr>
        <sz val="12"/>
        <rFont val="Arial"/>
        <family val="2"/>
      </rPr>
      <t xml:space="preserve">
NELSON CUBIDES SALAZAR
GLORIA DÍAZ MARTÍNEZ
ROGER CARRILLO CAMPO
</t>
    </r>
    <r>
      <rPr>
        <b/>
        <sz val="12"/>
        <rFont val="Arial"/>
        <family val="2"/>
      </rPr>
      <t>BANCADA PARTIDO CONSERVADOR</t>
    </r>
  </si>
  <si>
    <t xml:space="preserve">Secret Distr Hacienda
Secret Distr Movilidad
</t>
  </si>
  <si>
    <t xml:space="preserve">Secret Distr Des.Económico
Gerente Corabastos
</t>
  </si>
  <si>
    <t xml:space="preserve">Ministro de Agricultura
Alcalde Mayo
Contralor Distrital
Personero Distrital
Veedora Distrital
CONALCO
FEDUPLAZAS
</t>
  </si>
  <si>
    <t xml:space="preserve">Secret Distr Hacienda
CATASTRO
</t>
  </si>
  <si>
    <r>
      <t xml:space="preserve">ENVIARON CUEST (31-03-2016)
</t>
    </r>
    <r>
      <rPr>
        <sz val="12"/>
        <color rgb="FFFF0000"/>
        <rFont val="Arial"/>
        <family val="2"/>
      </rPr>
      <t>SOLICITUD DE PRÓRROGA S.D. PLANEACIÓN 
(05-04-2016)</t>
    </r>
  </si>
  <si>
    <t xml:space="preserve">
RESPT-S-D-HACIENDA (01-04-2016)
RESPT-IDU (04-04-2016)
RESPT-S-D-PLANEACION (05-04-2016) 
RESPT-S-D-MOVILIDAD (06-04-2016) </t>
  </si>
  <si>
    <t xml:space="preserve">RESPT-S-D-HACIENDA (05-04-2016)   </t>
  </si>
  <si>
    <t xml:space="preserve">RESPT-TRANSMILENIO (29-03-2016) 1CD
RESPT-S-D-MOVILIDAD (30-03-2016)
RESPT-S-D-GOBIERNO (28-03-2016)
</t>
  </si>
  <si>
    <t>209</t>
  </si>
  <si>
    <t>210</t>
  </si>
  <si>
    <t>211</t>
  </si>
  <si>
    <t>212</t>
  </si>
  <si>
    <t>213</t>
  </si>
  <si>
    <t>214</t>
  </si>
  <si>
    <t>215</t>
  </si>
  <si>
    <t>216</t>
  </si>
  <si>
    <t>217</t>
  </si>
  <si>
    <t>218</t>
  </si>
  <si>
    <t>219</t>
  </si>
  <si>
    <t>Avenida Ferrocarril de Occidente</t>
  </si>
  <si>
    <t>Gerente G IDU
Secret Distr Planeación
Gerente E.E.E.B.
Gerente E. Renovación U.
Secret Distr Movilidad
Secret Distr Hacienda</t>
  </si>
  <si>
    <t>Contralor Distrital
Personero Distrital
Veedora Distrital
Alcald Loc Fontibón</t>
  </si>
  <si>
    <t>Situación financiera Grupo Empresa de Energía de Bogotá</t>
  </si>
  <si>
    <t>Secret General A.M.
Secret Distr Hacienda
Gerente E.E.E.B.</t>
  </si>
  <si>
    <t>¿En que van los cables aéreos de Bogotá?</t>
  </si>
  <si>
    <r>
      <rPr>
        <b/>
        <sz val="12"/>
        <rFont val="Arial"/>
        <family val="2"/>
      </rPr>
      <t>Honorables Concejales</t>
    </r>
    <r>
      <rPr>
        <sz val="12"/>
        <rFont val="Arial"/>
        <family val="2"/>
      </rPr>
      <t xml:space="preserve">
PEDRO JULIAN LÓPEZ SIERRA 
 JOSÉ DAVID CASTELLANOS
</t>
    </r>
    <r>
      <rPr>
        <b/>
        <sz val="12"/>
        <rFont val="Arial"/>
        <family val="2"/>
      </rPr>
      <t>BANCADA PARTIDO CAMBIO RADICAL</t>
    </r>
  </si>
  <si>
    <t xml:space="preserve">Secret Distr Movilidad
Gerente IDU
</t>
  </si>
  <si>
    <t>Contralor Distrital
Personero Distrital
Veedora Distrital
Representante Unión Temporal Cable Bogotá
Representante Consocio INTERCABLE Ciudad Bolívar</t>
  </si>
  <si>
    <t>Componentes de inversión para Bogotá ciudad turística</t>
  </si>
  <si>
    <r>
      <rPr>
        <b/>
        <sz val="12"/>
        <rFont val="Arial"/>
        <family val="2"/>
      </rPr>
      <t>Honorables Concejales</t>
    </r>
    <r>
      <rPr>
        <sz val="12"/>
        <rFont val="Arial"/>
        <family val="2"/>
      </rPr>
      <t xml:space="preserve">
ROLANDO ALBERTO GONZÁLEZ GARCÍA
 JOSÉ DAVID CASTELLANOS
</t>
    </r>
    <r>
      <rPr>
        <b/>
        <sz val="12"/>
        <rFont val="Arial"/>
        <family val="2"/>
      </rPr>
      <t>BANCADA PARTIDO CAMBIO RADICAL</t>
    </r>
  </si>
  <si>
    <t>Secret Distr Desarrollo E.
Instituto Distr Turismo
Secret Distri Cultura R D.</t>
  </si>
  <si>
    <t>Estado de las obras del Cupo de Endeudamiento - Acuerdo 527 de 2013</t>
  </si>
  <si>
    <t>Secret Distr Hacienda
Gerente IDU
Secret Distr Movilidad</t>
  </si>
  <si>
    <t xml:space="preserve">Invesión de Colégios y Jardines Infantiles en Bogotá </t>
  </si>
  <si>
    <r>
      <rPr>
        <b/>
        <sz val="12"/>
        <rFont val="Arial"/>
        <family val="2"/>
      </rPr>
      <t>Honorables Concejales</t>
    </r>
    <r>
      <rPr>
        <sz val="12"/>
        <rFont val="Arial"/>
        <family val="2"/>
      </rPr>
      <t xml:space="preserve">
DIEGO FERNANDO DEVIA TORRES
 DIEGO ANDRES MOLANO
</t>
    </r>
    <r>
      <rPr>
        <b/>
        <sz val="12"/>
        <rFont val="Arial"/>
        <family val="2"/>
      </rPr>
      <t>BANCADA PARTIDO CENTRO DEMOCRÁTICO</t>
    </r>
  </si>
  <si>
    <t>¿Metro para Bogotá, seguirá siendo una quimera?</t>
  </si>
  <si>
    <r>
      <rPr>
        <b/>
        <sz val="12"/>
        <rFont val="Arial"/>
        <family val="2"/>
      </rPr>
      <t>Honorables Concejales</t>
    </r>
    <r>
      <rPr>
        <sz val="12"/>
        <rFont val="Arial"/>
        <family val="2"/>
      </rPr>
      <t xml:space="preserve">
ROGER CARRILLO CAMPO
GLORIA DÍAZ MARTÍNEZ
NELSON CUBIDES SALAZAR
 </t>
    </r>
    <r>
      <rPr>
        <b/>
        <sz val="12"/>
        <rFont val="Arial"/>
        <family val="2"/>
      </rPr>
      <t>BANCADA PARTIDO CONSERVADOR</t>
    </r>
  </si>
  <si>
    <t xml:space="preserve">Secret Distr Movilidad
Secret Distr Hacienda
Gerente IDU
Secret Distr Planeación
</t>
  </si>
  <si>
    <t>Contralor Distrital
Personero Distrital
Veedora Distrital
Cámara Colombiana de Infraestructura
Gerente Proyecto Metro</t>
  </si>
  <si>
    <t>Proposición Aditiva a la Porposición 027 de 2016</t>
  </si>
  <si>
    <r>
      <rPr>
        <b/>
        <sz val="12"/>
        <rFont val="Arial"/>
        <family val="2"/>
      </rPr>
      <t>Honorables Cocejales</t>
    </r>
    <r>
      <rPr>
        <sz val="12"/>
        <rFont val="Arial"/>
        <family val="2"/>
      </rPr>
      <t xml:space="preserve">
MARÍA VICTORIA VARGAS SILVA
LUZ MARINA GORDILLO SALINAS
ARMANDO GUTIÉRREZ GONZÁLEZ
GERMAN AUGUSTO GARCÍA MAYA
HORACIO JOSÉ SERPA MONCADA
JORGE DURAN SILVA
</t>
    </r>
    <r>
      <rPr>
        <b/>
        <sz val="12"/>
        <rFont val="Arial"/>
        <family val="2"/>
      </rPr>
      <t>PARTIDO LIBERAL COLOMBIANO</t>
    </r>
  </si>
  <si>
    <t>Secret Distr Hacienda
Depto. A. Catastro Distr</t>
  </si>
  <si>
    <r>
      <rPr>
        <b/>
        <sz val="12"/>
        <rFont val="Arial"/>
        <family val="2"/>
      </rPr>
      <t xml:space="preserve">Honorables Concejales
</t>
    </r>
    <r>
      <rPr>
        <sz val="12"/>
        <rFont val="Arial"/>
        <family val="2"/>
      </rPr>
      <t xml:space="preserve">MANUEL SARMIETO ARGUELLO
SEGUNDO CELIO NIEVES HERRERA
</t>
    </r>
    <r>
      <rPr>
        <b/>
        <sz val="12"/>
        <rFont val="Arial"/>
        <family val="2"/>
      </rPr>
      <t>PARTIDO POLO DEMOCRÁTICO ALTENATIVO</t>
    </r>
  </si>
  <si>
    <t>Enajenación de la participación accionaria del Distrito en la Empresa de Telecomunicaciones de Bogotá</t>
  </si>
  <si>
    <t>Secret Distr Hacienda
Presidente ETB</t>
  </si>
  <si>
    <t xml:space="preserve">Alcalde Mayor
Contralor Distrital
Personero Distrital
Veedora Distrital
</t>
  </si>
  <si>
    <t>Secret Distr Movilidad
Gerente IDU
Secret General A.M.</t>
  </si>
  <si>
    <t>ENVIO DE CUEST (05-04-2016)</t>
  </si>
  <si>
    <t>ENVIO DE CUEST (07-04-2016)</t>
  </si>
  <si>
    <t xml:space="preserve">
RESPT-S-D-HACIENDA (01-04-2016)
RESPT-S-D-HACIENDA (08-04-2016) </t>
  </si>
  <si>
    <r>
      <rPr>
        <b/>
        <sz val="12"/>
        <rFont val="Arial"/>
        <family val="2"/>
      </rPr>
      <t>Honorables Concejales</t>
    </r>
    <r>
      <rPr>
        <sz val="12"/>
        <rFont val="Arial"/>
        <family val="2"/>
      </rPr>
      <t xml:space="preserve">
ANTONIO ERESMID SANGUINO PÁEZ
 JORGE EDUARDO TORRES CAMARGO
DORA LUCÍA BASTIDAS UBATE
EDWARD ANIBAL ARIAS RUBIO
MARÍA CLARA NAME RAMIREZ
HOSMAN YAITH MARTINEZ MORENO
</t>
    </r>
    <r>
      <rPr>
        <b/>
        <sz val="12"/>
        <rFont val="Arial"/>
        <family val="2"/>
      </rPr>
      <t>BANCADA PARTIDO ALIANZA VERDE</t>
    </r>
  </si>
  <si>
    <t xml:space="preserve">RESPT-S-D-HACIENDA (08-04-2016)
RESPT-U-A-E-CATASTRO-D- (08-04-2016)
</t>
  </si>
  <si>
    <t>RESPT-PERSONERIA (18-03-2016) 
RESPT-S-D-HACIENDA (18-03-2016)
RESPT-S-D-GOBIERNO (28-03-2016) 
RESPT-S-D-EDUCACION (28-03-2016) 
RESPT-S-D-SALUD (29-03-2016) 
RESPT-S-D-INTEGRACIÓN S- (08-04-2016) 1CD</t>
  </si>
  <si>
    <r>
      <t xml:space="preserve">ENVIO DE CUEST (05-04-2016)
</t>
    </r>
    <r>
      <rPr>
        <sz val="12"/>
        <color rgb="FFFF0000"/>
        <rFont val="Arial"/>
        <family val="2"/>
      </rPr>
      <t>SOLICITUD DE PRÓRROGA CONTRALORIA 
(07-04-2016)
SOLICITUD DE PRÓRROGA D.A. DEFENSORIA E.P. 
(05-04-2016)</t>
    </r>
  </si>
  <si>
    <t>242</t>
  </si>
  <si>
    <t>245</t>
  </si>
  <si>
    <t>Avalúos Catastrales e Impuesto Predial en Bogotá</t>
  </si>
  <si>
    <r>
      <rPr>
        <b/>
        <sz val="12"/>
        <rFont val="Arial"/>
        <family val="2"/>
      </rPr>
      <t xml:space="preserve">Honorable Concejal </t>
    </r>
    <r>
      <rPr>
        <sz val="12"/>
        <rFont val="Arial"/>
        <family val="2"/>
      </rPr>
      <t xml:space="preserve">
RUBEN DARÍO TORRADO PACHECO
NELLY PATRICIA MOSQUERA MURCIA
</t>
    </r>
    <r>
      <rPr>
        <b/>
        <sz val="12"/>
        <rFont val="Arial"/>
        <family val="2"/>
      </rPr>
      <t>PARTIDO DE LA UNIDAD NACIONAL 
DE LA U</t>
    </r>
  </si>
  <si>
    <t xml:space="preserve">Secert Distr Hacienda
Director U.A.E.Catastro D.
</t>
  </si>
  <si>
    <t>Contralor Distrital
Personero Distrital
Veedora Distrital
Director IGAC</t>
  </si>
  <si>
    <t xml:space="preserve">
 Impuesto predial unificado.
</t>
  </si>
  <si>
    <t>Primera Línea del Metro elevado para Bogotá</t>
  </si>
  <si>
    <r>
      <t xml:space="preserve">ENVIO DE CUEST (07-04-2016)
</t>
    </r>
    <r>
      <rPr>
        <sz val="12"/>
        <color rgb="FFFF0000"/>
        <rFont val="Arial"/>
        <family val="2"/>
      </rPr>
      <t>SOLICITUD DE PRÓRROGA S.D.INTEGRACION  
(12-04-2016)</t>
    </r>
  </si>
  <si>
    <t>RESPT-S-D-HACIENDA (05-04-2016) 1CD
RESPT-S-D-GOBIERNO (08-04-2016) 1CD
RESPT-S-GENERAL-A-M- (08-04-2016) 1CD
RESPT-S-D-DESARROLLO-E-(11-04-2016)</t>
  </si>
  <si>
    <t>RESPT-U-A-E-CATASTRO-D- (08-04-2016)
RESPT-S-D-HACIENDA-(11-04-2016)1CD</t>
  </si>
  <si>
    <t xml:space="preserve">Secret Distr Hacienda (07-04-2016)
RESPT-S-D-MOVILIDAD(12-04-2016)1CD
</t>
  </si>
  <si>
    <t>RESPT-S-D-HACIENDA(12-04-2016)1CD</t>
  </si>
  <si>
    <t>RESPT-S-D-HABITAT-(11-04-2016)1CD
RESPT-E-ENERGIA-B(13-04-2016)</t>
  </si>
  <si>
    <t>RESPT-S-D-HACIENDA-(12-04-2016)
RESPT-E-ENERGI-B-(13-04-2016)
RESPT-S-GENERAL-A-M (13-04-2016)</t>
  </si>
  <si>
    <t>RESPT-S-D-HACIENDA (08-04-2016)
RESPT-S-D-GOBIERNO (08-04-2016)
RESPT-U-A-E-CATASTRO-D- (08-04-2016)
RESPT-S-GENERAL-A-M-(13-04-2016)</t>
  </si>
  <si>
    <t>RESPT-EEEB-(17-03-2016) 1CD
RESPT-S-D-HABITAT(18-03-2016) 1CD
RESPT-CONTRALORIA-(13-04-2016)</t>
  </si>
  <si>
    <t>RESPT-S-D-HACIENDA (08-04-2016)
RESPT-S-D-PLANEACION (12-04-2016) 
RESPT-E-RENOVACION-U-B-(12-04-2016)
RESPT-S-D-MOVILIDAD-(12-04-2016)
RESPT-E-ENERGIA-B-(13-04-2016) 
RESPT-IDU-(13-04-2016)</t>
  </si>
  <si>
    <t>RESPT-IDU-(14-04-2016)1CD</t>
  </si>
  <si>
    <t>RESPT-U-A-E-CATASTRO-D-(14-04-206) 
RESPT-S-D-HACIENDA-(14-04-2016)</t>
  </si>
  <si>
    <t>Secret Distr Salud (11-04-2016) 1CD
Capital Salud
RESPT-PERSONERIA (11-04-2016)
RESPT-CONTRALORIA (13-04-2016) 1CD
RESPT-CAPITAL SALUD-(14-04-2016)1CD</t>
  </si>
  <si>
    <t>RESPT-S-GENERAL-A-M-(12-04-2016)
RESPT-IDU-(13-04-2016)
RESPT-S-D-MOVILIDAD-(13-04-2016)1CD
RESPT-IDU-(15-04-2016)</t>
  </si>
  <si>
    <t>RESPT-S-D-DESARROLLO-E-(14-04-2016)
RESPT-S-D-CULTURA-R-Y-D(15-04-2016)</t>
  </si>
  <si>
    <t>RESPT-S-D-HACIENDA-(13-04-2016)
RESPT-IDU-(13-04-2016)
RESPT-IDU-(15-04-2016)</t>
  </si>
  <si>
    <t>RESPT-S-D-HACIENADA (08-04-2016)
RESPT-S-D-PLANEACION-(11-04-2016)
RESPT-IDU-(13-04-2016) 
RESPT-IDU-(15-04-2016)
RESPT-S-D-MOVILIDAD-(15-04-2016)</t>
  </si>
  <si>
    <t>RESPT-S-D-AMBIENTE (04-04-2016)
RESPT-S-D-HACIENDA-(05-04-2016) 1CD
RESPT-S-D-PLANEACION (08-04-2016)
RESPT-S-D-GOBIERNO (08-04-2016)
RESPT-I-D-G-R-C-C-(15-04-2016)
RESPT-CONTRALORIA (18-04-2016)1CD</t>
  </si>
  <si>
    <t xml:space="preserve">RESPT-S-D-DESARROLLO-E-(18-04-2016) 1CD
Gerente Corabastos
</t>
  </si>
  <si>
    <t>RESPT-S-D-GOBIERNO (08-04-2016)
RESPT-S-D-HACIENADA (08-04-2016)
RESPT-PERSONERIA (11-04-2016) 1CD
RESPT-CAPITAL-S-(12-04-2016)
RESPT-S-D-SALUD-(12-04-2016)1CD
RESPT-S-D-INTEGRACION-S(14-04-2016)1CD
RESPT-S-D-EDUCACION (19-04-2016) 1CD</t>
  </si>
  <si>
    <t>ENVIO DE CUEST (11-04-2016)
RECIBIDA DE LA SECRETARIA GENERAL 
(11-04-2016)</t>
  </si>
  <si>
    <t>263</t>
  </si>
  <si>
    <t>264</t>
  </si>
  <si>
    <t>265</t>
  </si>
  <si>
    <t>266</t>
  </si>
  <si>
    <t>267</t>
  </si>
  <si>
    <t>268</t>
  </si>
  <si>
    <t>269</t>
  </si>
  <si>
    <t>270</t>
  </si>
  <si>
    <t>271</t>
  </si>
  <si>
    <t>272</t>
  </si>
  <si>
    <t>273</t>
  </si>
  <si>
    <t>274</t>
  </si>
  <si>
    <t>275</t>
  </si>
  <si>
    <t>276</t>
  </si>
  <si>
    <t>277</t>
  </si>
  <si>
    <t>278</t>
  </si>
  <si>
    <t>279</t>
  </si>
  <si>
    <t>280</t>
  </si>
  <si>
    <t>281</t>
  </si>
  <si>
    <t xml:space="preserve">RESPT-U-A-E-CATASTRO-D-(14-04-2016) 1CD
RESPT-S-D-HACIENDA-(14-04-2016)2CD
RESPT-IGAC (21-04-2016) </t>
  </si>
  <si>
    <t>RESPT-D-A-DEFENSORIA-E-P-(12-04-2016) 1CD
RESPT-S-D-PLANEACION (08-04-2016)
RESPT-CONTRALORIA-(20-04-2016)1CD</t>
  </si>
  <si>
    <t>RESPT-PERSONERIA (05-04-2016) 
RESPT-S-D-GOBIERNO (05-04-2016) 
RESPT-INST-ECONOMIA-S-(05-04-2016) 1CD
RESPT-VEEDURIA (05-04-2016)1CD
RESPT-S-D-DESARROLLO-E-(11-04-2016) 1CD
RESPT-CONTRALORIA-(20-04-2016)1CD</t>
  </si>
  <si>
    <t>Realidad de las asociaciones Público Privadas -APP- en salud en Colombia y el Mundo</t>
  </si>
  <si>
    <r>
      <rPr>
        <b/>
        <sz val="12"/>
        <rFont val="Arial"/>
        <family val="2"/>
      </rPr>
      <t xml:space="preserve">Honorables Concejales
</t>
    </r>
    <r>
      <rPr>
        <sz val="12"/>
        <rFont val="Arial"/>
        <family val="2"/>
      </rPr>
      <t xml:space="preserve">EDWARD ANIBAL ARIAS RUBIO
 JORGE EDUARDO TORRES CAMARGO
MARÍA CLARA NAME RAMIREZ
ANTONIO ERESMID SANGUINO PÁEZ
HOSMAN YAITH MARTINEZ MORENO
DORA LUCÍA BASTIDAS UBATE
</t>
    </r>
    <r>
      <rPr>
        <b/>
        <sz val="12"/>
        <rFont val="Arial"/>
        <family val="2"/>
      </rPr>
      <t>BANCADA PARTIDO ALIANZA VERDE</t>
    </r>
  </si>
  <si>
    <t>Secret Distr Salud
Secret Diste Hacienda
Secret General A.M.
22 Gerentes Hospitales
Contralor Distrital
Personero Distrital
Veedora Distrital
Superintendente de Salud
Viceministro Proteccion Social
DNP - Coordinador Participación</t>
  </si>
  <si>
    <t>Impuesto predial</t>
  </si>
  <si>
    <t xml:space="preserve">Secret Distr Hacienda
D.A.E. Catastro Distr
 </t>
  </si>
  <si>
    <t xml:space="preserve">Secret Distr Hacienda
Secret General A.M.
D.A.E. Catastro Distr
 </t>
  </si>
  <si>
    <r>
      <rPr>
        <b/>
        <sz val="12"/>
        <rFont val="Arial"/>
        <family val="2"/>
      </rPr>
      <t xml:space="preserve">Honorables Concejales
</t>
    </r>
    <r>
      <rPr>
        <sz val="12"/>
        <rFont val="Arial"/>
        <family val="2"/>
      </rPr>
      <t xml:space="preserve">ÁLVARO JOSÉ ARGOTE MUÑOZ
SEGUNDO CELIO NIEVES HERRERA
VENUS ALBEIRO SILVA GÓMEZ
MANUEL SARMIETO ARGUELLO
NELSON CASTRO RODRÍGUEZ
</t>
    </r>
    <r>
      <rPr>
        <b/>
        <sz val="12"/>
        <rFont val="Arial"/>
        <family val="2"/>
      </rPr>
      <t>PARTIDO POLO DEMOCRÁTICO ALTENATIVO</t>
    </r>
  </si>
  <si>
    <t>Situación actual del impuesto predial unificado en Bogotá y los aumentos que exeden la capacidad de pago de los contribuyentes</t>
  </si>
  <si>
    <t>Alcalde Mayor
Contralor Distrital
Personero Distrital
Veedora Distrital</t>
  </si>
  <si>
    <r>
      <rPr>
        <b/>
        <sz val="12"/>
        <rFont val="Arial"/>
        <family val="2"/>
      </rPr>
      <t xml:space="preserve">Honorables Concejales
</t>
    </r>
    <r>
      <rPr>
        <sz val="12"/>
        <rFont val="Arial"/>
        <family val="2"/>
      </rPr>
      <t xml:space="preserve">MANUEL SARMIETO ARGUELLO
SEGUNDO CELIO NIEVES HERRERA
VENUS ALBEIRO SILVA GÓMEZ
ÁLVARO JOSÉ ARGOTE MUÑOZ
NELSON CASTRO RODRÍGUEZ
</t>
    </r>
    <r>
      <rPr>
        <b/>
        <sz val="12"/>
        <rFont val="Arial"/>
        <family val="2"/>
      </rPr>
      <t>PARTIDO POLO DEMOCRÁTICO ALTENATIVO</t>
    </r>
  </si>
  <si>
    <t xml:space="preserve">Empresa de telecomunicaciones de Bogotá - ETB:
Valoriazacion económica, plan estratégico y estado de los pleitos jurídicos </t>
  </si>
  <si>
    <t>Secret Distr Hábitat
Secret Distr Gobierno
Secret General A.M.
Presidente de la ETB</t>
  </si>
  <si>
    <t>Estado financiero de Capital Salud E.P.S.</t>
  </si>
  <si>
    <t>Secret Distr Salud
Secret Distr Hacienda</t>
  </si>
  <si>
    <t>Superten Salud
Gerente Capital Salud
22 Gerentes Hospitales
Contralor Distrital
Personero Distrital
Veedora Distrital</t>
  </si>
  <si>
    <t>Subsidios en el Dsitrito</t>
  </si>
  <si>
    <r>
      <rPr>
        <b/>
        <sz val="12"/>
        <rFont val="Arial"/>
        <family val="2"/>
      </rPr>
      <t xml:space="preserve">Honorables Concejales
</t>
    </r>
    <r>
      <rPr>
        <sz val="12"/>
        <rFont val="Arial"/>
        <family val="2"/>
      </rPr>
      <t>DORA LUCÍA BASTIDAS UBATE
 JORGE EDUARDO TORRES CAMARGO
MARÍA CLARA NAME RAMIREZ
HOSMAN YAITH MARTINEZ MORENO
ANTONIO ERESMID SANGUINO PÁEZ</t>
    </r>
    <r>
      <rPr>
        <b/>
        <sz val="12"/>
        <rFont val="Arial"/>
        <family val="2"/>
      </rPr>
      <t xml:space="preserve">
</t>
    </r>
    <r>
      <rPr>
        <sz val="12"/>
        <rFont val="Arial"/>
        <family val="2"/>
      </rPr>
      <t xml:space="preserve">EDWARD ANIBAL ARIAS RUBIO
</t>
    </r>
    <r>
      <rPr>
        <b/>
        <sz val="12"/>
        <rFont val="Arial"/>
        <family val="2"/>
      </rPr>
      <t>BANCADA PARTIDO ALIANZA VERDE</t>
    </r>
  </si>
  <si>
    <t xml:space="preserve">Secret Distr Integración S
Secret Distr Salud
Secret Distr Educación 
Secret Distr Movilidad
Secret Distr Hábitat
Secret General A.M.
Alta Consejeria Distr Victimas
Secret Distr Desarrollo E.
</t>
  </si>
  <si>
    <t>Gastos en publicidad y comunicaciones de los 22 hospitales adscritos a la Red Pública Distrital</t>
  </si>
  <si>
    <r>
      <rPr>
        <b/>
        <sz val="12"/>
        <rFont val="Arial"/>
        <family val="2"/>
      </rPr>
      <t xml:space="preserve">Honorables Concejales
</t>
    </r>
    <r>
      <rPr>
        <sz val="12"/>
        <rFont val="Arial"/>
        <family val="2"/>
      </rPr>
      <t>DORA LUCÍA BASTIDAS UBATE
EDWARD ANIBAL ARIAS RUBIO
MARÍA CLARA NAME RAMIREZ
HOSMAN YAITH MARTINEZ MORENO
ANTONIO ERESMID SANGUINO PÁEZ</t>
    </r>
    <r>
      <rPr>
        <b/>
        <sz val="12"/>
        <rFont val="Arial"/>
        <family val="2"/>
      </rPr>
      <t xml:space="preserve">
</t>
    </r>
    <r>
      <rPr>
        <sz val="12"/>
        <rFont val="Arial"/>
        <family val="2"/>
      </rPr>
      <t xml:space="preserve"> JORGE EDUARDO TORRES CAMARGO
</t>
    </r>
    <r>
      <rPr>
        <b/>
        <sz val="12"/>
        <rFont val="Arial"/>
        <family val="2"/>
      </rPr>
      <t>BANCADA PARTIDO ALIANZA VERDE</t>
    </r>
  </si>
  <si>
    <t xml:space="preserve">Secret Distr Salud
</t>
  </si>
  <si>
    <t xml:space="preserve">Contralor Distrital
Personero Distrital
Veedora Distrital
Procurador
</t>
  </si>
  <si>
    <t>"Cumplimiento del Acuerdo 423 de 2009</t>
  </si>
  <si>
    <r>
      <rPr>
        <b/>
        <sz val="12"/>
        <rFont val="Arial"/>
        <family val="2"/>
      </rPr>
      <t>Honorables Concejales</t>
    </r>
    <r>
      <rPr>
        <sz val="12"/>
        <rFont val="Arial"/>
        <family val="2"/>
      </rPr>
      <t xml:space="preserve">
JULIO CÉSAR ACOSTA ACOSTA
 JOSÉ DAVID CASTELLANOS ORJUELA
</t>
    </r>
    <r>
      <rPr>
        <b/>
        <sz val="12"/>
        <rFont val="Arial"/>
        <family val="2"/>
      </rPr>
      <t>BANCADA PARTIDO CAMBIO RADICAL</t>
    </r>
  </si>
  <si>
    <r>
      <rPr>
        <b/>
        <sz val="12"/>
        <rFont val="Arial"/>
        <family val="2"/>
      </rPr>
      <t>Honorables Concejales</t>
    </r>
    <r>
      <rPr>
        <sz val="12"/>
        <rFont val="Arial"/>
        <family val="2"/>
      </rPr>
      <t xml:space="preserve">
ROLANDO ALBERTO GONZÁLEZ GARCÍA
 JOSÉ DAVID CASTELLANOS ORJUELA
</t>
    </r>
    <r>
      <rPr>
        <b/>
        <sz val="12"/>
        <rFont val="Arial"/>
        <family val="2"/>
      </rPr>
      <t>BANCADA PARTIDO CAMBIO RADICAL</t>
    </r>
  </si>
  <si>
    <t>Secret Distr Gobierno
Secret General A.M.
Secret Distr Hacienda
Unidad A.E. Catastro D.</t>
  </si>
  <si>
    <t>"Transmilenio pesado por la Carrera 7a."</t>
  </si>
  <si>
    <r>
      <rPr>
        <b/>
        <sz val="12"/>
        <rFont val="Arial"/>
        <family val="2"/>
      </rPr>
      <t>Honorables Concejales</t>
    </r>
    <r>
      <rPr>
        <sz val="12"/>
        <rFont val="Arial"/>
        <family val="2"/>
      </rPr>
      <t xml:space="preserve">
PEDRO JULIÁN LÓPEZ SIERRA
 JOSÉ DAVID CASTELLANOS ORJUELA
</t>
    </r>
    <r>
      <rPr>
        <b/>
        <sz val="12"/>
        <rFont val="Arial"/>
        <family val="2"/>
      </rPr>
      <t>BANCADA PARTIDO CAMBIO RADICAL</t>
    </r>
  </si>
  <si>
    <t>Secret Distr Movilidad
Secret Distr Hacienda
Gerente Terminal S.A.</t>
  </si>
  <si>
    <t>Asojuntas Usaquen
Presidente JAC Barrio Nueva Zelanda
Presidente JAC Barrio Villa del Prado
Consejo Admtrv Barrio Tejares del Norte
Estación Policía Local Usaquen
Juanta Administradora Local Usquen
Contralor Distrital
Personero Distrital
Veedora Distrital</t>
  </si>
  <si>
    <t>Inversión de recursos públicos y ejecución presupuestal de los diferentes programas y proyectos de la Secretaria Distrital de Desarrollo Económico</t>
  </si>
  <si>
    <t>Secret Distr Desarrollo E.</t>
  </si>
  <si>
    <t xml:space="preserve">
Contralor Distrital
Personero Distrital
Veedora Distrital</t>
  </si>
  <si>
    <t>Estructuras alcaldías locales</t>
  </si>
  <si>
    <t>Secret Distr Gobierno</t>
  </si>
  <si>
    <t xml:space="preserve">
Contralor Distrital
Personero Distrital
Veedora Distrital
Alcadia Loc Usaquen
Alcadia Loc Teusaquillo
Alcadia Loc Mártires
Alcadia Loc Usme
Alcadia Loc Fontibón
Alcadia Loc Suba
Alcadia Loc Ciudad Bolívar</t>
  </si>
  <si>
    <t>IPES resultados y retos</t>
  </si>
  <si>
    <t>Instituto Economia Social IPES</t>
  </si>
  <si>
    <t>Análisis financiero y operacional de la Empresa Transmilenio</t>
  </si>
  <si>
    <t>Secret Distri Movilidad 
Gerente Transmilenio</t>
  </si>
  <si>
    <t>Proyeccción financiera operacional del Metro Bogotá</t>
  </si>
  <si>
    <t>Secret Distr Movilidad
Secret Distr Gobierno
Gerente Empresa Metro
Directora IDU</t>
  </si>
  <si>
    <t>Nuevo marco tarifario de aseo</t>
  </si>
  <si>
    <r>
      <rPr>
        <b/>
        <sz val="12"/>
        <rFont val="Arial"/>
        <family val="2"/>
      </rPr>
      <t>Honorables Concejales</t>
    </r>
    <r>
      <rPr>
        <sz val="12"/>
        <rFont val="Arial"/>
        <family val="2"/>
      </rPr>
      <t xml:space="preserve">
PEDRO JAVIER SANTIESTEBAN MILLAN
 DIEGO ANDRES MOLANO
</t>
    </r>
    <r>
      <rPr>
        <b/>
        <sz val="12"/>
        <rFont val="Arial"/>
        <family val="2"/>
      </rPr>
      <t>BANCADA PARTIDO CENTRO DEMOCRÁTICO</t>
    </r>
  </si>
  <si>
    <t>Direcora UAESP
Gerente EAAB
Secret Distr Hábitat
Secret Distr Ambiente</t>
  </si>
  <si>
    <t xml:space="preserve">Programas para la prevención de consumo de sustancias psicoactivas en la Secretaria Distrital de Educación </t>
  </si>
  <si>
    <r>
      <rPr>
        <b/>
        <sz val="12"/>
        <rFont val="Arial"/>
        <family val="2"/>
      </rPr>
      <t>Honorables Cocejales</t>
    </r>
    <r>
      <rPr>
        <sz val="12"/>
        <rFont val="Arial"/>
        <family val="2"/>
      </rPr>
      <t xml:space="preserve">
LUZ MARINA GORDILLO SALINAS
MARÍA VICTORIA VARGAS SILVA
JORGE DURAN SILVA
HORACIO JOSÉ SERPA MONCADA
GERMAN AUGUSTO GARCÍA MAYA
ARMANDO GUTIÉRREZ GONZÁLEZ
</t>
    </r>
    <r>
      <rPr>
        <b/>
        <sz val="12"/>
        <rFont val="Arial"/>
        <family val="2"/>
      </rPr>
      <t>PARTIDO LIBERAL COLOMBIANO</t>
    </r>
  </si>
  <si>
    <t>Secret Distr Educación</t>
  </si>
  <si>
    <r>
      <t xml:space="preserve">ENVIO DE CUEST (05-04-2016)
</t>
    </r>
    <r>
      <rPr>
        <sz val="12"/>
        <color rgb="FF00B050"/>
        <rFont val="Arial"/>
        <family val="2"/>
      </rPr>
      <t xml:space="preserve">RECORDATORIO
CAPITAL SALUD
(12-04-2016)
</t>
    </r>
    <r>
      <rPr>
        <b/>
        <sz val="12"/>
        <rFont val="Arial"/>
        <family val="2"/>
      </rPr>
      <t>SE TRASLADO A LA SECRETARIA GENERAL 
(14-04-2016)</t>
    </r>
  </si>
  <si>
    <t>SE TRASLADO A LA SECRETARIA GENERAL 
(18-04-2016)</t>
  </si>
  <si>
    <t xml:space="preserve">Secret Distr Hacienda      (22-04-2016)
D.A.E. Catastro Distr        (22-04-2016)
 </t>
  </si>
  <si>
    <t xml:space="preserve">Secret Distr Hacienda       (22-04-2016)
RESPT-S-GENERAL A.M. (25-04-2016)
D.A.E. Catastro Distr        (22-04-2016)
 </t>
  </si>
  <si>
    <t xml:space="preserve">Secret Distr Hacienda       (22-04-2016)
RESPT-S-GENERAL A.M. (25-04-2016)
D.A.E. Catastro Distr         (22-04-2016)
 </t>
  </si>
  <si>
    <t>Secret Distr Hacienda  (22-04-2016)
D.A.E. Catastro Distr    (22-04-2016)
 RESPT-S-GENERAL A.M. (25-04-2016)</t>
  </si>
  <si>
    <t>ENVIO DE CUEST (19-04-2016)</t>
  </si>
  <si>
    <t>ENVIO DE CUEST (19-04-2016)
PRIORIZADA
(20-04-2016)</t>
  </si>
  <si>
    <t>ENVIO DE CUEST (21-04-2016)</t>
  </si>
  <si>
    <r>
      <rPr>
        <b/>
        <sz val="12"/>
        <rFont val="Arial"/>
        <family val="2"/>
      </rPr>
      <t>ENVIO DE CUEST (21-04-2016)</t>
    </r>
    <r>
      <rPr>
        <b/>
        <sz val="12"/>
        <color rgb="FFFF0000"/>
        <rFont val="Arial"/>
        <family val="2"/>
      </rPr>
      <t xml:space="preserve">
SOLICITUD DE PRÓRROGA S.D.DESARROLLO E.  
(22-04-2016)</t>
    </r>
  </si>
  <si>
    <r>
      <rPr>
        <b/>
        <sz val="12"/>
        <rFont val="Arial"/>
        <family val="2"/>
      </rPr>
      <t>ENVIO DE CUEST (21-04-2016)</t>
    </r>
    <r>
      <rPr>
        <b/>
        <sz val="12"/>
        <color rgb="FFFF0000"/>
        <rFont val="Arial"/>
        <family val="2"/>
      </rPr>
      <t xml:space="preserve">
SOLICITUD DE PRÓRROGA S.D. GOBIERNO  
(22-04-2016)</t>
    </r>
  </si>
  <si>
    <t>RESPT-S-D-HACIENDA (26-04-2016)</t>
  </si>
  <si>
    <t>RESPT-S-D-GOBIERNO (26-04-2016)
RESPT-S-GENRAL-A-M-(27-04-2016).
RESPT-S-D-HACIENDA-(26-04-2016)
Unidad A.E. Catastro D. (22-04-2016)</t>
  </si>
  <si>
    <t>Secret Distr Movilidad   (25-04-2016)
Directora IDU
RESPT-TRANSMILENIO (27-04-2016)1CD</t>
  </si>
  <si>
    <r>
      <t xml:space="preserve">ENVIO DE CUEST (21-04-2016)
</t>
    </r>
    <r>
      <rPr>
        <b/>
        <sz val="12"/>
        <color rgb="FF00B050"/>
        <rFont val="Arial"/>
        <family val="2"/>
      </rPr>
      <t>RECORDATORIO
RESPUESTA 
S.D.EDUCACION
(28-04-2016)</t>
    </r>
  </si>
  <si>
    <t>RESPT-S-GENERAL A.M. (25-04-2016)
RESPT-S-D-GOBIERNO (26-04-2016)
RESPT-S-D-HABITAT-(28-04-2016)</t>
  </si>
  <si>
    <t>RESPT-S-D-GOBIERNO-(29-04-2016)</t>
  </si>
  <si>
    <t>RESPT-S-D-GOBIERNO (26-04-2016) 
RESPT-S-D-MOVILIDAD-(28-04-2016)
RESPT-IDU-(28-04-2016)
RESPT-IDU-(29-04-2016)</t>
  </si>
  <si>
    <t>Secret Distr Hacienda (08-04-2016)
Alcaldes Locales
RESPT-ALCLD-SUBA-(13-04-2016)1CD
RESPT-S-D-GOBIERNO-(14-04-2016)
RESPT-CONTRALORIA-(29-04-2016)1CD</t>
  </si>
  <si>
    <t>RESPT-HOSPT-SUBA (25-04-2016)
RESPT-HOSPT-MEISSEN (25-04-2016)
RESPT-CAPITAL-SALUD-(26-04-2016)
RESPT-S-D-SALUD-(29-04-2016)-4CD</t>
  </si>
  <si>
    <t>Inversión de recursos públicos y ejecución presupuestal en la construcción de la Terminal de Transporte del Norte Fase 1</t>
  </si>
  <si>
    <t>RESPT-S-D-AMBIENTE (25-04-2016)
RESPT-EAAB-(26-04-2016)
RESPT-S-D-HABITAT-(03-05-2016)-1CD</t>
  </si>
  <si>
    <t>RESPT-S-D-EDUCACION-(04-05-2016)-1CD</t>
  </si>
  <si>
    <t>RESPT-S-D-DESARROLLO-E-(22-04-2016)
RESPT-CAPITAL-SALUD-(26-04-2016)2CD
RESPT-S-D-SALUD-(26-04-2016)
RESPT-S-GENRAL-A-M-(27-04-2016)1CD
RESPT-S-D-MOVILIDAD(28-04-2016) 
RESPT-S-D-HABITAT-(02-05-2016)-1CD
RESPT-S-D-INTEGRACION-S-(04-05-2016)-1CD</t>
  </si>
  <si>
    <t>RESPT-S-D-DESARROLLO-E(05-05-2016)1CD</t>
  </si>
  <si>
    <t>RESPT-S-D-HACIENDA (21-04-2016)
RESPT-S-D-SALUD-(06-05-2016)-1CD</t>
  </si>
  <si>
    <t>RESPT-S-D-D-E-IPES-(27-04-2016) 1CD
RESPT-CONTRALORIA-(10-05-2016)-1CD</t>
  </si>
  <si>
    <r>
      <t xml:space="preserve">ENVIO DE CUEST (07-04-2016)
</t>
    </r>
    <r>
      <rPr>
        <sz val="12"/>
        <color rgb="FF0070C0"/>
        <rFont val="Arial"/>
        <family val="2"/>
      </rPr>
      <t>PRIORIZADA
(08-04-2016)</t>
    </r>
  </si>
  <si>
    <r>
      <rPr>
        <b/>
        <sz val="11"/>
        <rFont val="Arial"/>
        <family val="2"/>
      </rPr>
      <t>Honorables Concejales</t>
    </r>
    <r>
      <rPr>
        <sz val="11"/>
        <rFont val="Arial"/>
        <family val="2"/>
      </rPr>
      <t xml:space="preserve">
ÁLVARO JOSÉ ARGOTE MUÑOZ
SEGUNDO CELIO NIEVES HERRERA
NELSON CASTRO RODRÍGUEZ
MANUEL SARMIETO ARGUELLO
</t>
    </r>
    <r>
      <rPr>
        <b/>
        <sz val="11"/>
        <rFont val="Arial"/>
        <family val="2"/>
      </rPr>
      <t>PARTIDO POLO DEMOCRÁTICO ALTENATIVO</t>
    </r>
  </si>
  <si>
    <r>
      <t>ENVIO DE CUEST
(17-03-2016)</t>
    </r>
    <r>
      <rPr>
        <sz val="11"/>
        <color rgb="FF0070C0"/>
        <rFont val="Arial"/>
        <family val="2"/>
      </rPr>
      <t xml:space="preserve">
PRIORIZADA 
(12-04-2016)</t>
    </r>
  </si>
  <si>
    <r>
      <rPr>
        <b/>
        <sz val="11"/>
        <rFont val="Arial"/>
        <family val="2"/>
      </rPr>
      <t>Honorables Concejales</t>
    </r>
    <r>
      <rPr>
        <sz val="11"/>
        <rFont val="Arial"/>
        <family val="2"/>
      </rPr>
      <t xml:space="preserve">
SEGUNDO CELIO NIEVES HERRERA
ÁLVARO JOSÉ ARGOTE MUÑOZ
VENUS ALBEIRO SILVA GÓMEZ
MANUEL SARMIETO ARGUELLO
NELSON CASTRO RODRÍGUEZ
</t>
    </r>
    <r>
      <rPr>
        <b/>
        <sz val="11"/>
        <rFont val="Arial"/>
        <family val="2"/>
      </rPr>
      <t>PARTIDO POLO DEMOCRÁTICO ALTENATIVO</t>
    </r>
  </si>
  <si>
    <r>
      <rPr>
        <b/>
        <sz val="11"/>
        <rFont val="Arial"/>
        <family val="2"/>
      </rPr>
      <t>RECIBIDA DE LA SECRETARIA GENERAL
17 MARZO 201</t>
    </r>
    <r>
      <rPr>
        <sz val="11"/>
        <rFont val="Arial"/>
        <family val="2"/>
      </rPr>
      <t xml:space="preserve">6
ENVIARON CUEST (17-03-2016)
</t>
    </r>
    <r>
      <rPr>
        <sz val="11"/>
        <color rgb="FF0070C0"/>
        <rFont val="Arial"/>
        <family val="2"/>
      </rPr>
      <t>PRIORIZADA
(18-02-2016)
PRIORIZADA
(20-04-2016)</t>
    </r>
  </si>
  <si>
    <r>
      <rPr>
        <b/>
        <sz val="11"/>
        <rFont val="Arial"/>
        <family val="2"/>
      </rPr>
      <t xml:space="preserve">Honorables Concejales
</t>
    </r>
    <r>
      <rPr>
        <sz val="11"/>
        <rFont val="Arial"/>
        <family val="2"/>
      </rPr>
      <t xml:space="preserve">SEGUNDO CELIO NIEVES HERRERA
ÁLVARO JOSÉ ARGOTE MUÑOZ
VENUS ALBEIRO SILVA GÓMEZ
NELSON CASTRO RODRÍGUEZ
MANUEL SARMIETO ARGUELLO
</t>
    </r>
    <r>
      <rPr>
        <b/>
        <sz val="11"/>
        <rFont val="Arial"/>
        <family val="2"/>
      </rPr>
      <t>PARTIDO POLO DEMOCRÁTICO ALTENATIVO</t>
    </r>
  </si>
  <si>
    <r>
      <t xml:space="preserve">ENVIARON CUEST (31-03-2016)
</t>
    </r>
    <r>
      <rPr>
        <sz val="11"/>
        <color rgb="FFFF0000"/>
        <rFont val="Arial"/>
        <family val="2"/>
      </rPr>
      <t xml:space="preserve">SOLICITUD DE PRÓRROGA S.D. PLANEACIÓN 
(05-04-2016)
SOLICITUD DE PRÓRROGA S.D. GOBIERNO 
(06-04-2016)
SOLICITUD DE PRÓRROGA S.GENERAL A.M. 
(05-04-2016)
</t>
    </r>
    <r>
      <rPr>
        <sz val="11"/>
        <color rgb="FF0070C0"/>
        <rFont val="Arial"/>
        <family val="2"/>
      </rPr>
      <t>PRIORIZADA
(20-04-2016)</t>
    </r>
  </si>
  <si>
    <r>
      <t xml:space="preserve">ENVIO DE CUEST (05-04-2016)
</t>
    </r>
    <r>
      <rPr>
        <sz val="11"/>
        <color rgb="FFFF0000"/>
        <rFont val="Arial"/>
        <family val="2"/>
      </rPr>
      <t>SOLICITUD DE PRORROGA S.D. DESARROLLO E-
(07-04-2016)</t>
    </r>
  </si>
  <si>
    <r>
      <rPr>
        <b/>
        <sz val="11"/>
        <rFont val="Arial"/>
        <family val="2"/>
      </rPr>
      <t xml:space="preserve">Honorables Concejales
</t>
    </r>
    <r>
      <rPr>
        <sz val="11"/>
        <rFont val="Arial"/>
        <family val="2"/>
      </rPr>
      <t xml:space="preserve">MANUEL SARMIETO ARGUELLO
SEGUNDO CELIO NIEVES HERRERA
</t>
    </r>
    <r>
      <rPr>
        <b/>
        <sz val="11"/>
        <rFont val="Arial"/>
        <family val="2"/>
      </rPr>
      <t>PARTIDO POLO DEMOCRÁTICO ALTENATIVO</t>
    </r>
  </si>
  <si>
    <r>
      <rPr>
        <b/>
        <sz val="11"/>
        <rFont val="Arial"/>
        <family val="2"/>
      </rPr>
      <t xml:space="preserve">Honorables Concejales
</t>
    </r>
    <r>
      <rPr>
        <sz val="11"/>
        <rFont val="Arial"/>
        <family val="2"/>
      </rPr>
      <t xml:space="preserve">ÁLVARO JOSÉ ARGOTE MUÑOZ
SEGUNDO CELIO NIEVES HERRERA
VENUS ALBEIRO SILVA GÓMEZ
MANUEL SARMIETO ARGUELLO
NELSON CASTRO RODRÍGUEZ
</t>
    </r>
    <r>
      <rPr>
        <b/>
        <sz val="11"/>
        <rFont val="Arial"/>
        <family val="2"/>
      </rPr>
      <t>PARTIDO POLO DEMOCRÁTICO ALTENATIVO</t>
    </r>
  </si>
  <si>
    <r>
      <rPr>
        <b/>
        <sz val="11"/>
        <rFont val="Arial"/>
        <family val="2"/>
      </rPr>
      <t xml:space="preserve">Honorables Concejales
</t>
    </r>
    <r>
      <rPr>
        <sz val="11"/>
        <rFont val="Arial"/>
        <family val="2"/>
      </rPr>
      <t xml:space="preserve">MANUEL SARMIETO ARGUELLO
SEGUNDO CELIO NIEVES HERRERA
VENUS ALBEIRO SILVA GÓMEZ
ÁLVARO JOSÉ ARGOTE MUÑOZ
NELSON CASTRO RODRÍGUEZ
</t>
    </r>
    <r>
      <rPr>
        <b/>
        <sz val="11"/>
        <rFont val="Arial"/>
        <family val="2"/>
      </rPr>
      <t>PARTIDO POLO DEMOCRÁTICO ALTENATIVO</t>
    </r>
  </si>
  <si>
    <r>
      <rPr>
        <b/>
        <sz val="11"/>
        <rFont val="Arial"/>
        <family val="2"/>
      </rPr>
      <t xml:space="preserve">Honorable Concejal </t>
    </r>
    <r>
      <rPr>
        <sz val="11"/>
        <rFont val="Arial"/>
        <family val="2"/>
      </rPr>
      <t xml:space="preserve">
JULIO CÉSAR ACOSTA ACOSTA
JOSÉ DAVID CASTELLANOS ORJUELA
</t>
    </r>
    <r>
      <rPr>
        <b/>
        <sz val="11"/>
        <rFont val="Arial"/>
        <family val="2"/>
      </rPr>
      <t>PARTIDO CAMBIO RADICAL</t>
    </r>
  </si>
  <si>
    <r>
      <t xml:space="preserve">ENVIO DE CUEST
(14-03-2016)
</t>
    </r>
    <r>
      <rPr>
        <sz val="11"/>
        <color rgb="FFFF0000"/>
        <rFont val="Arial"/>
        <family val="2"/>
      </rPr>
      <t>SOLICITUD DE 
PRORROGA
(15-03-2016)</t>
    </r>
  </si>
  <si>
    <r>
      <rPr>
        <b/>
        <sz val="11"/>
        <rFont val="Arial"/>
        <family val="2"/>
      </rPr>
      <t xml:space="preserve">Honorable Concejal </t>
    </r>
    <r>
      <rPr>
        <sz val="11"/>
        <rFont val="Arial"/>
        <family val="2"/>
      </rPr>
      <t xml:space="preserve">
PEDRO JULIÁN LÓPEZ SIERRA
JOSÉ DAVID CASTELLANOS ORJUELA
</t>
    </r>
    <r>
      <rPr>
        <b/>
        <sz val="11"/>
        <rFont val="Arial"/>
        <family val="2"/>
      </rPr>
      <t>PARTIDO CAMBIO RADICAL</t>
    </r>
  </si>
  <si>
    <r>
      <rPr>
        <b/>
        <sz val="11"/>
        <rFont val="Arial"/>
        <family val="2"/>
      </rPr>
      <t xml:space="preserve">Honorable Concejal </t>
    </r>
    <r>
      <rPr>
        <sz val="11"/>
        <rFont val="Arial"/>
        <family val="2"/>
      </rPr>
      <t xml:space="preserve">
ROLANDO ALBERTO GONZÁLEZ GARCÍA
JOSÉ DAVID CASTELLANOS ORJUELA
</t>
    </r>
    <r>
      <rPr>
        <b/>
        <sz val="11"/>
        <rFont val="Arial"/>
        <family val="2"/>
      </rPr>
      <t>PARTIDO CAMBIO RADICAL</t>
    </r>
  </si>
  <si>
    <r>
      <rPr>
        <b/>
        <sz val="11"/>
        <rFont val="Arial"/>
        <family val="2"/>
      </rPr>
      <t xml:space="preserve">Honorable Concejal </t>
    </r>
    <r>
      <rPr>
        <sz val="11"/>
        <rFont val="Arial"/>
        <family val="2"/>
      </rPr>
      <t xml:space="preserve">
JOSÉ DAVID CASTELLANOS ORJUELA
</t>
    </r>
    <r>
      <rPr>
        <b/>
        <sz val="11"/>
        <rFont val="Arial"/>
        <family val="2"/>
      </rPr>
      <t>PARTIDO CAMBIO RADICAL</t>
    </r>
  </si>
  <si>
    <r>
      <rPr>
        <b/>
        <sz val="11"/>
        <rFont val="Arial"/>
        <family val="2"/>
      </rPr>
      <t xml:space="preserve">Honorable Concejal </t>
    </r>
    <r>
      <rPr>
        <sz val="11"/>
        <rFont val="Arial"/>
        <family val="2"/>
      </rPr>
      <t xml:space="preserve">
ROBERTO HINESTRO REY
JOSÉ DAVID CASTELLANOS ORJUELA
</t>
    </r>
    <r>
      <rPr>
        <b/>
        <sz val="11"/>
        <rFont val="Arial"/>
        <family val="2"/>
      </rPr>
      <t>PARTIDO CAMBIO RADICAL</t>
    </r>
  </si>
  <si>
    <r>
      <rPr>
        <b/>
        <sz val="11"/>
        <rFont val="Arial"/>
        <family val="2"/>
      </rPr>
      <t xml:space="preserve">Honorable Concejal </t>
    </r>
    <r>
      <rPr>
        <sz val="11"/>
        <rFont val="Arial"/>
        <family val="2"/>
      </rPr>
      <t xml:space="preserve">
JUAN FELIPE GRILLO CARRASCO
JOSÉ DAVID CASTELLANOS ORJUELA
</t>
    </r>
    <r>
      <rPr>
        <b/>
        <sz val="11"/>
        <rFont val="Arial"/>
        <family val="2"/>
      </rPr>
      <t>PARTIDO CAMBIO RADICAL</t>
    </r>
  </si>
  <si>
    <r>
      <t xml:space="preserve">ENVIARON CUEST (31-03-2016)
</t>
    </r>
    <r>
      <rPr>
        <sz val="11"/>
        <color rgb="FFFF0000"/>
        <rFont val="Arial"/>
        <family val="2"/>
      </rPr>
      <t xml:space="preserve">SOLICITUD DE PRÓRROGA S.D. PLANEACIÓN 
(05-04-2016)
SOLICITUD DE PRÓRROGA S.D. GOBIERNO
(06-04-2016)
</t>
    </r>
    <r>
      <rPr>
        <sz val="11"/>
        <color rgb="FF002060"/>
        <rFont val="Arial"/>
        <family val="2"/>
      </rPr>
      <t>PRIORIZADA
(08-04-2016)</t>
    </r>
  </si>
  <si>
    <r>
      <rPr>
        <b/>
        <sz val="11"/>
        <rFont val="Arial"/>
        <family val="2"/>
      </rPr>
      <t>Honorables Concejales</t>
    </r>
    <r>
      <rPr>
        <sz val="11"/>
        <rFont val="Arial"/>
        <family val="2"/>
      </rPr>
      <t xml:space="preserve">
JULIO CESAR ACOSTA ACOSTA
 JOSÉ DAVID CASTELLANOS
</t>
    </r>
    <r>
      <rPr>
        <b/>
        <sz val="11"/>
        <rFont val="Arial"/>
        <family val="2"/>
      </rPr>
      <t>BANCADA PARTIDO CAMBIO RADICAL</t>
    </r>
  </si>
  <si>
    <r>
      <t xml:space="preserve">ENVIO DE CUEST (05-04-2016)
</t>
    </r>
    <r>
      <rPr>
        <sz val="11"/>
        <color rgb="FF00B050"/>
        <rFont val="Arial"/>
        <family val="2"/>
      </rPr>
      <t>PRIMER DEBATE 
(18-04-2016)</t>
    </r>
  </si>
  <si>
    <r>
      <rPr>
        <b/>
        <sz val="11"/>
        <rFont val="Arial"/>
        <family val="2"/>
      </rPr>
      <t>Honorables Concejales</t>
    </r>
    <r>
      <rPr>
        <sz val="11"/>
        <rFont val="Arial"/>
        <family val="2"/>
      </rPr>
      <t xml:space="preserve">
PEDRO JULIAN LÓPEZ SIERRA 
 JOSÉ DAVID CASTELLANOS
</t>
    </r>
    <r>
      <rPr>
        <b/>
        <sz val="11"/>
        <rFont val="Arial"/>
        <family val="2"/>
      </rPr>
      <t>BANCADA PARTIDO CAMBIO RADICAL</t>
    </r>
  </si>
  <si>
    <r>
      <rPr>
        <b/>
        <sz val="11"/>
        <rFont val="Arial"/>
        <family val="2"/>
      </rPr>
      <t>Honorables Concejales</t>
    </r>
    <r>
      <rPr>
        <sz val="11"/>
        <rFont val="Arial"/>
        <family val="2"/>
      </rPr>
      <t xml:space="preserve">
ROLANDO ALBERTO GONZÁLEZ GARCÍA
 JOSÉ DAVID CASTELLANOS
</t>
    </r>
    <r>
      <rPr>
        <b/>
        <sz val="11"/>
        <rFont val="Arial"/>
        <family val="2"/>
      </rPr>
      <t>BANCADA PARTIDO CAMBIO RADICAL</t>
    </r>
  </si>
  <si>
    <r>
      <t xml:space="preserve">ENVIO DE CUEST (07-04-2016)
</t>
    </r>
    <r>
      <rPr>
        <sz val="11"/>
        <color rgb="FFFF0000"/>
        <rFont val="Arial"/>
        <family val="2"/>
      </rPr>
      <t>SOLICITUD DE PRÓRROGA S.D.DESARROLLO E 
(12-04-2016)</t>
    </r>
  </si>
  <si>
    <r>
      <rPr>
        <b/>
        <sz val="11"/>
        <rFont val="Arial"/>
        <family val="2"/>
      </rPr>
      <t>Honorables Concejales</t>
    </r>
    <r>
      <rPr>
        <sz val="11"/>
        <rFont val="Arial"/>
        <family val="2"/>
      </rPr>
      <t xml:space="preserve">
ROLANDO ALBERTO GONZÁLEZ GARCÍA
 JOSÉ DAVID CASTELLANOS ORJUELA
</t>
    </r>
    <r>
      <rPr>
        <b/>
        <sz val="11"/>
        <rFont val="Arial"/>
        <family val="2"/>
      </rPr>
      <t>BANCADA PARTIDO CAMBIO RADICAL</t>
    </r>
  </si>
  <si>
    <r>
      <rPr>
        <b/>
        <sz val="11"/>
        <rFont val="Arial"/>
        <family val="2"/>
      </rPr>
      <t>Honorables Concejales</t>
    </r>
    <r>
      <rPr>
        <sz val="11"/>
        <rFont val="Arial"/>
        <family val="2"/>
      </rPr>
      <t xml:space="preserve">
JULIO CÉSAR ACOSTA ACOSTA
 JOSÉ DAVID CASTELLANOS ORJUELA
</t>
    </r>
    <r>
      <rPr>
        <b/>
        <sz val="11"/>
        <rFont val="Arial"/>
        <family val="2"/>
      </rPr>
      <t>BANCADA PARTIDO CAMBIO RADICAL</t>
    </r>
  </si>
  <si>
    <r>
      <rPr>
        <b/>
        <sz val="11"/>
        <rFont val="Arial"/>
        <family val="2"/>
      </rPr>
      <t>Honorables Concejales</t>
    </r>
    <r>
      <rPr>
        <sz val="11"/>
        <rFont val="Arial"/>
        <family val="2"/>
      </rPr>
      <t xml:space="preserve">
PEDRO JULIÁN LÓPEZ SIERRA
 JOSÉ DAVID CASTELLANOS ORJUELA
</t>
    </r>
    <r>
      <rPr>
        <b/>
        <sz val="11"/>
        <rFont val="Arial"/>
        <family val="2"/>
      </rPr>
      <t>BANCADA PARTIDO CAMBIO RADICAL</t>
    </r>
  </si>
  <si>
    <r>
      <rPr>
        <b/>
        <sz val="11"/>
        <rFont val="Arial"/>
        <family val="2"/>
      </rPr>
      <t>ENVIO DE CUEST (21-04-2016)</t>
    </r>
    <r>
      <rPr>
        <b/>
        <sz val="11"/>
        <color rgb="FFFF0000"/>
        <rFont val="Arial"/>
        <family val="2"/>
      </rPr>
      <t xml:space="preserve">
SOLICITUD DE PRÓRROGA S.D.DESARROLLO E.  
(22-04-2016)</t>
    </r>
  </si>
  <si>
    <r>
      <rPr>
        <b/>
        <sz val="11"/>
        <rFont val="Arial"/>
        <family val="2"/>
      </rPr>
      <t>ENVIO DE CUEST (21-04-2016)</t>
    </r>
    <r>
      <rPr>
        <b/>
        <sz val="11"/>
        <color rgb="FFFF0000"/>
        <rFont val="Arial"/>
        <family val="2"/>
      </rPr>
      <t xml:space="preserve">
SOLICITUD DE PRÓRROGA S.D. GOBIERNO  
(22-04-2016)</t>
    </r>
  </si>
  <si>
    <r>
      <rPr>
        <b/>
        <sz val="11"/>
        <rFont val="Arial"/>
        <family val="2"/>
      </rPr>
      <t>Honorables Cocejales</t>
    </r>
    <r>
      <rPr>
        <sz val="11"/>
        <rFont val="Arial"/>
        <family val="2"/>
      </rPr>
      <t xml:space="preserve">
JORGE DURAN SILVA
MARÍA VICTORIA VARGAS SILVA
HORACIO JOSÉ SERPA MONCADA
ARMANDO GUTIÉRREZ GONZÁLEZ
LUZ MARINA GORDILLO SALINAS
GERMAN AUGUSTO GARCÍA MAYA
</t>
    </r>
    <r>
      <rPr>
        <b/>
        <sz val="11"/>
        <rFont val="Arial"/>
        <family val="2"/>
      </rPr>
      <t>PARTIDO LIBERAL COLOMBIANO</t>
    </r>
  </si>
  <si>
    <r>
      <rPr>
        <b/>
        <sz val="11"/>
        <rFont val="Arial"/>
        <family val="2"/>
      </rPr>
      <t>Honorables Cocejales</t>
    </r>
    <r>
      <rPr>
        <sz val="11"/>
        <rFont val="Arial"/>
        <family val="2"/>
      </rPr>
      <t xml:space="preserve">
GERMAN AUGUSTO GARCÍA MAYA
MARÍA VICTORIA VARGAS SILVA
LUZ MARINA GORDILLO SALINAS
HORACIO JOSÉ SERPA MONCADA
ARMANDO GUTIÉRREZ GONZÁLEZ
JORGE DURAN SILVA
</t>
    </r>
    <r>
      <rPr>
        <b/>
        <sz val="11"/>
        <rFont val="Arial"/>
        <family val="2"/>
      </rPr>
      <t>PARTIDO LIBERAL COLOMBIANO</t>
    </r>
  </si>
  <si>
    <r>
      <rPr>
        <b/>
        <sz val="11"/>
        <rFont val="Arial"/>
        <family val="2"/>
      </rPr>
      <t>Honorables Cocejales</t>
    </r>
    <r>
      <rPr>
        <sz val="11"/>
        <rFont val="Arial"/>
        <family val="2"/>
      </rPr>
      <t xml:space="preserve">
HORACIO JOSÉ SERPA MONCADA
MARÍA VICTORIA VARGAS SILVA
LUZ MARINA GORDILLO SALINAS
ARMANDO GUTIÉRREZ GONZÁLEZ
JORGE DURAN SILVA
GERMAN AUGUSTO GARCÍA MAYA
</t>
    </r>
    <r>
      <rPr>
        <b/>
        <sz val="11"/>
        <rFont val="Arial"/>
        <family val="2"/>
      </rPr>
      <t>PARTIDO LIBERAL COLOMBIANO</t>
    </r>
  </si>
  <si>
    <r>
      <t xml:space="preserve">ENVIARON CUEST (31-03-2016)
</t>
    </r>
    <r>
      <rPr>
        <sz val="11"/>
        <color rgb="FFFF0000"/>
        <rFont val="Arial"/>
        <family val="2"/>
      </rPr>
      <t>SOLICITUD DE PRÓRROGA S.D. PLANEACIÓN 
(05-04-2016)</t>
    </r>
  </si>
  <si>
    <r>
      <rPr>
        <b/>
        <sz val="11"/>
        <rFont val="Arial"/>
        <family val="2"/>
      </rPr>
      <t>Honorables Cocejales</t>
    </r>
    <r>
      <rPr>
        <sz val="11"/>
        <rFont val="Arial"/>
        <family val="2"/>
      </rPr>
      <t xml:space="preserve">
MARÍA VICTORIA VARGAS SILVA
LUZ MARINA GORDILLO SALINAS
ARMANDO GUTIÉRREZ GONZÁLEZ
GERMAN AUGUSTO GARCÍA MAYA
HORACIO JOSÉ SERPA MONCADA
JORGE DURAN SILVA
</t>
    </r>
    <r>
      <rPr>
        <b/>
        <sz val="11"/>
        <rFont val="Arial"/>
        <family val="2"/>
      </rPr>
      <t>PARTIDO LIBERAL COLOMBIANO</t>
    </r>
  </si>
  <si>
    <r>
      <t xml:space="preserve">ENVIO DE CUEST (07-04-2016)
</t>
    </r>
    <r>
      <rPr>
        <sz val="11"/>
        <color rgb="FF00B050"/>
        <rFont val="Arial"/>
        <family val="2"/>
      </rPr>
      <t>PRIMER DEBATE 
(18-04-2016)</t>
    </r>
  </si>
  <si>
    <r>
      <rPr>
        <b/>
        <sz val="11"/>
        <rFont val="Arial"/>
        <family val="2"/>
      </rPr>
      <t>Honorables Cocejales</t>
    </r>
    <r>
      <rPr>
        <sz val="11"/>
        <rFont val="Arial"/>
        <family val="2"/>
      </rPr>
      <t xml:space="preserve">
LUZ MARINA GORDILLO SALINAS
MARÍA VICTORIA VARGAS SILVA
JORGE DURAN SILVA
HORACIO JOSÉ SERPA MONCADA
GERMAN AUGUSTO GARCÍA MAYA
ARMANDO GUTIÉRREZ GONZÁLEZ
</t>
    </r>
    <r>
      <rPr>
        <b/>
        <sz val="11"/>
        <rFont val="Arial"/>
        <family val="2"/>
      </rPr>
      <t>PARTIDO LIBERAL COLOMBIANO</t>
    </r>
  </si>
  <si>
    <r>
      <t xml:space="preserve">ENVIO DE CUEST (21-04-2016)
</t>
    </r>
    <r>
      <rPr>
        <b/>
        <sz val="11"/>
        <color rgb="FF00B050"/>
        <rFont val="Arial"/>
        <family val="2"/>
      </rPr>
      <t>RECORDATORIO
RESPUESTA 
S.D.EDUCACION
(28-04-2016)</t>
    </r>
  </si>
  <si>
    <r>
      <rPr>
        <b/>
        <sz val="11"/>
        <rFont val="Arial"/>
        <family val="2"/>
      </rPr>
      <t>Honorable Concejala</t>
    </r>
    <r>
      <rPr>
        <sz val="11"/>
        <rFont val="Arial"/>
        <family val="2"/>
      </rPr>
      <t xml:space="preserve">
RUBEN DARIO TORRADO PACHECO
NELLY PATRICIA MOSQUERA MURCIA
</t>
    </r>
    <r>
      <rPr>
        <b/>
        <sz val="11"/>
        <rFont val="Arial"/>
        <family val="2"/>
      </rPr>
      <t>BANCADA PARTIDO DE LA   U</t>
    </r>
  </si>
  <si>
    <r>
      <rPr>
        <b/>
        <sz val="11"/>
        <rFont val="Arial"/>
        <family val="2"/>
      </rPr>
      <t xml:space="preserve">Honorable Concejal </t>
    </r>
    <r>
      <rPr>
        <sz val="11"/>
        <rFont val="Arial"/>
        <family val="2"/>
      </rPr>
      <t xml:space="preserve">
RUBEN DARÍO TORRADO PACHECO
NELLY PATRICIA MOSQUERA MURCIA
</t>
    </r>
    <r>
      <rPr>
        <b/>
        <sz val="11"/>
        <rFont val="Arial"/>
        <family val="2"/>
      </rPr>
      <t>PARTIDO DE LA UNIDAD NACIONAL 
DE LA U</t>
    </r>
  </si>
  <si>
    <r>
      <rPr>
        <b/>
        <sz val="11"/>
        <rFont val="Arial"/>
        <family val="2"/>
      </rPr>
      <t>Honorables Concejales</t>
    </r>
    <r>
      <rPr>
        <sz val="11"/>
        <rFont val="Arial"/>
        <family val="2"/>
      </rPr>
      <t xml:space="preserve">
GLORIA ELSY DÍAZ MARTÍNEZ
NELSON CUBIDES SALAZAR
ROGER CARRILLO CAMPO
</t>
    </r>
    <r>
      <rPr>
        <b/>
        <sz val="11"/>
        <rFont val="Arial"/>
        <family val="2"/>
      </rPr>
      <t>PARTIDO CONSERVADOR COLOMBIANO</t>
    </r>
  </si>
  <si>
    <r>
      <t xml:space="preserve">ENVIO DE CUEST
(17-03-2016)
</t>
    </r>
    <r>
      <rPr>
        <sz val="11"/>
        <color rgb="FFFF0000"/>
        <rFont val="Arial"/>
        <family val="2"/>
      </rPr>
      <t>SOLICITUD DE PRORROGA
S.D.HABITAT
(18-03-2016)</t>
    </r>
  </si>
  <si>
    <r>
      <rPr>
        <b/>
        <sz val="11"/>
        <rFont val="Arial"/>
        <family val="2"/>
      </rPr>
      <t>Honorables Concejales</t>
    </r>
    <r>
      <rPr>
        <sz val="11"/>
        <rFont val="Arial"/>
        <family val="2"/>
      </rPr>
      <t xml:space="preserve">
NELSON CUBIDES SALAZAR
GLORIA DÍAZ MARTÍNEZ
ROGER CARRILLO CAMPO
</t>
    </r>
    <r>
      <rPr>
        <b/>
        <sz val="11"/>
        <rFont val="Arial"/>
        <family val="2"/>
      </rPr>
      <t>BANCADA PARTIDO CONSERVADOR</t>
    </r>
  </si>
  <si>
    <r>
      <rPr>
        <b/>
        <sz val="11"/>
        <rFont val="Arial"/>
        <family val="2"/>
      </rPr>
      <t>Honorables Concejales</t>
    </r>
    <r>
      <rPr>
        <sz val="11"/>
        <rFont val="Arial"/>
        <family val="2"/>
      </rPr>
      <t xml:space="preserve">
ROGER CARRILLO CAMPO
GLORIA DÍAZ MARTÍNEZ
NELSON CUBIDES SALAZAR
 </t>
    </r>
    <r>
      <rPr>
        <b/>
        <sz val="11"/>
        <rFont val="Arial"/>
        <family val="2"/>
      </rPr>
      <t>BANCADA PARTIDO CONSERVADOR</t>
    </r>
  </si>
  <si>
    <r>
      <t xml:space="preserve">ENVIO DE CUEST (07-04-2016)
</t>
    </r>
    <r>
      <rPr>
        <sz val="11"/>
        <color rgb="FF0070C0"/>
        <rFont val="Arial"/>
        <family val="2"/>
      </rPr>
      <t>PRIORIZADA
(10-05-2016)</t>
    </r>
  </si>
  <si>
    <r>
      <rPr>
        <b/>
        <sz val="11"/>
        <rFont val="Arial"/>
        <family val="2"/>
      </rPr>
      <t>Honorables Concejales</t>
    </r>
    <r>
      <rPr>
        <sz val="11"/>
        <rFont val="Arial"/>
        <family val="2"/>
      </rPr>
      <t xml:space="preserve">
GLORIA STELLA DÍAZ ORTIZ
JAIRO CARDOZO SALAZAR
</t>
    </r>
    <r>
      <rPr>
        <b/>
        <sz val="11"/>
        <rFont val="Arial"/>
        <family val="2"/>
      </rPr>
      <t xml:space="preserve">BANCADA MOVIMIENTO POLÍTICO MIRA </t>
    </r>
  </si>
  <si>
    <r>
      <t xml:space="preserve">ENVIO DE CUEST (11-04-2016)
RECIBIDA DE LA SECRETARIA GENERAL 
(11-04-2016)
</t>
    </r>
    <r>
      <rPr>
        <b/>
        <sz val="11"/>
        <color rgb="FF0070C0"/>
        <rFont val="Arial"/>
        <family val="2"/>
      </rPr>
      <t>PRIORIZADA
(11-04-2016)</t>
    </r>
  </si>
  <si>
    <r>
      <rPr>
        <b/>
        <sz val="11"/>
        <rFont val="Arial"/>
        <family val="2"/>
      </rPr>
      <t>Honorables Concejales</t>
    </r>
    <r>
      <rPr>
        <sz val="11"/>
        <rFont val="Arial"/>
        <family val="2"/>
      </rPr>
      <t xml:space="preserve">
ANTONIO ERESMID SANGUINO PÁEZ
 JORGE EDUARDO TORRES CAMARGO
DORA LUCÍA BASTIDAS UBATE
EDWARD ANIBAL ARIAS RUBIO
MARÍA CLARA NAME RAMIREZ
HOSMAN YAITH MARTINEZ MOREDORA 
</t>
    </r>
    <r>
      <rPr>
        <b/>
        <sz val="11"/>
        <rFont val="Arial"/>
        <family val="2"/>
      </rPr>
      <t>BANCADA PARTIDO ALIANZA VERDE</t>
    </r>
  </si>
  <si>
    <r>
      <rPr>
        <b/>
        <sz val="11"/>
        <rFont val="Arial"/>
        <family val="2"/>
      </rPr>
      <t>Honorables Concejales</t>
    </r>
    <r>
      <rPr>
        <sz val="11"/>
        <rFont val="Arial"/>
        <family val="2"/>
      </rPr>
      <t xml:space="preserve">
HOSMAN YAITH MARTINEZ MORENO
DORA LUCÍA BASTIDAS UBATE
MARÍA CLARA NAME RAMIREZ
ANTONIO ERESMID SANGUINO PÁEZ
EDWARD ANIBAL ARIAS RUBIO
 JORGE EDUARDO TORRES CAMARGO
</t>
    </r>
    <r>
      <rPr>
        <b/>
        <sz val="11"/>
        <rFont val="Arial"/>
        <family val="2"/>
      </rPr>
      <t>BANCADA PARTIDO ALIANZA VERDE</t>
    </r>
  </si>
  <si>
    <r>
      <rPr>
        <b/>
        <sz val="11"/>
        <rFont val="Arial"/>
        <family val="2"/>
      </rPr>
      <t>Honorables Concejales</t>
    </r>
    <r>
      <rPr>
        <sz val="11"/>
        <rFont val="Arial"/>
        <family val="2"/>
      </rPr>
      <t xml:space="preserve">
EDWARD ANIBAL ARIAS RUBIO
 JORGE EDUARDO TORRES CAMARGO
</t>
    </r>
    <r>
      <rPr>
        <b/>
        <sz val="11"/>
        <rFont val="Arial"/>
        <family val="2"/>
      </rPr>
      <t>BANCADA PARTIDO ALIANZA VERDE</t>
    </r>
  </si>
  <si>
    <r>
      <rPr>
        <b/>
        <sz val="11"/>
        <rFont val="Arial"/>
        <family val="2"/>
      </rPr>
      <t>Honorables Concejales</t>
    </r>
    <r>
      <rPr>
        <sz val="11"/>
        <rFont val="Arial"/>
        <family val="2"/>
      </rPr>
      <t xml:space="preserve">
ANTONIO ERESMID SANGUINO PÁEZ
 JORGE EDUARDO TORRES CAMARGO
DORA LUCÍA BASTIDAS UBATE
EDWARD ANIBAL ARIAS RUBIO
MARÍA CLARA NAME RAMIREZ
HOSMAN YAITH MARTINEZ MORENO
</t>
    </r>
    <r>
      <rPr>
        <b/>
        <sz val="11"/>
        <rFont val="Arial"/>
        <family val="2"/>
      </rPr>
      <t>BANCADA PARTIDO ALIANZA VERDE</t>
    </r>
  </si>
  <si>
    <r>
      <rPr>
        <b/>
        <sz val="11"/>
        <rFont val="Arial"/>
        <family val="2"/>
      </rPr>
      <t xml:space="preserve">Honorables Concejales
</t>
    </r>
    <r>
      <rPr>
        <sz val="11"/>
        <rFont val="Arial"/>
        <family val="2"/>
      </rPr>
      <t xml:space="preserve">EDWARD ANIBAL ARIAS RUBIO
 JORGE EDUARDO TORRES CAMARGO
MARÍA CLARA NAME RAMIREZ
ANTONIO ERESMID SANGUINO PÁEZ
HOSMAN YAITH MARTINEZ MORENO
DORA LUCÍA BASTIDAS UBATE
</t>
    </r>
    <r>
      <rPr>
        <b/>
        <sz val="11"/>
        <rFont val="Arial"/>
        <family val="2"/>
      </rPr>
      <t>BANCADA PARTIDO ALIANZA VERDE</t>
    </r>
  </si>
  <si>
    <r>
      <rPr>
        <b/>
        <sz val="11"/>
        <rFont val="Arial"/>
        <family val="2"/>
      </rPr>
      <t xml:space="preserve">Honorables Concejales
</t>
    </r>
    <r>
      <rPr>
        <sz val="11"/>
        <rFont val="Arial"/>
        <family val="2"/>
      </rPr>
      <t>DORA LUCÍA BASTIDAS UBATE
 JORGE EDUARDO TORRES CAMARGO
MARÍA CLARA NAME RAMIREZ
HOSMAN YAITH MARTINEZ MORENO
ANTONIO ERESMID SANGUINO PÁEZ</t>
    </r>
    <r>
      <rPr>
        <b/>
        <sz val="11"/>
        <rFont val="Arial"/>
        <family val="2"/>
      </rPr>
      <t xml:space="preserve">
</t>
    </r>
    <r>
      <rPr>
        <sz val="11"/>
        <rFont val="Arial"/>
        <family val="2"/>
      </rPr>
      <t xml:space="preserve">EDWARD ANIBAL ARIAS RUBIO
</t>
    </r>
    <r>
      <rPr>
        <b/>
        <sz val="11"/>
        <rFont val="Arial"/>
        <family val="2"/>
      </rPr>
      <t>BANCADA PARTIDO ALIANZA VERDE</t>
    </r>
  </si>
  <si>
    <r>
      <rPr>
        <b/>
        <sz val="11"/>
        <rFont val="Arial"/>
        <family val="2"/>
      </rPr>
      <t xml:space="preserve">Honorables Concejales
</t>
    </r>
    <r>
      <rPr>
        <sz val="11"/>
        <rFont val="Arial"/>
        <family val="2"/>
      </rPr>
      <t>DORA LUCÍA BASTIDAS UBATE
EDWARD ANIBAL ARIAS RUBIO
MARÍA CLARA NAME RAMIREZ
HOSMAN YAITH MARTINEZ MORENO
ANTONIO ERESMID SANGUINO PÁEZ</t>
    </r>
    <r>
      <rPr>
        <b/>
        <sz val="11"/>
        <rFont val="Arial"/>
        <family val="2"/>
      </rPr>
      <t xml:space="preserve">
</t>
    </r>
    <r>
      <rPr>
        <sz val="11"/>
        <rFont val="Arial"/>
        <family val="2"/>
      </rPr>
      <t xml:space="preserve"> JORGE EDUARDO TORRES CAMARGO
</t>
    </r>
    <r>
      <rPr>
        <b/>
        <sz val="11"/>
        <rFont val="Arial"/>
        <family val="2"/>
      </rPr>
      <t>BANCADA PARTIDO ALIANZA VERDE</t>
    </r>
  </si>
  <si>
    <r>
      <rPr>
        <b/>
        <sz val="11"/>
        <rFont val="Arial"/>
        <family val="2"/>
      </rPr>
      <t xml:space="preserve">Honorables Concejales </t>
    </r>
    <r>
      <rPr>
        <sz val="11"/>
        <rFont val="Arial"/>
        <family val="2"/>
      </rPr>
      <t xml:space="preserve">
DIEGO FERNANDO DEVIA TORTRES
DIEGO ANDRÉS MOLANO APONTE
</t>
    </r>
    <r>
      <rPr>
        <b/>
        <sz val="11"/>
        <rFont val="Arial"/>
        <family val="2"/>
      </rPr>
      <t>PARTIDO CENTRO DEMOCRATICO</t>
    </r>
  </si>
  <si>
    <r>
      <rPr>
        <b/>
        <sz val="11"/>
        <rFont val="Arial"/>
        <family val="2"/>
      </rPr>
      <t>Honorables Concejales</t>
    </r>
    <r>
      <rPr>
        <sz val="11"/>
        <rFont val="Arial"/>
        <family val="2"/>
      </rPr>
      <t xml:space="preserve"> 
PEDRO JAVIER SANTIESTEBAN MILLAN
DIEGO ANDRÉS MOLANO APONTE
</t>
    </r>
    <r>
      <rPr>
        <b/>
        <sz val="11"/>
        <rFont val="Arial"/>
        <family val="2"/>
      </rPr>
      <t>BANCADA PARTIDO CENTRO DEMOCRÁTICO</t>
    </r>
  </si>
  <si>
    <r>
      <rPr>
        <sz val="11"/>
        <rFont val="Arial"/>
        <family val="2"/>
      </rPr>
      <t>ENVIO DE CUEST
(14-03-2016)</t>
    </r>
    <r>
      <rPr>
        <sz val="11"/>
        <color rgb="FF0070C0"/>
        <rFont val="Arial"/>
        <family val="2"/>
      </rPr>
      <t xml:space="preserve">
PRIORIZADA
(11-03-2016)
</t>
    </r>
    <r>
      <rPr>
        <sz val="11"/>
        <color rgb="FF00B050"/>
        <rFont val="Arial"/>
        <family val="2"/>
      </rPr>
      <t>PRIMER DEBATE
(04-04-2016)</t>
    </r>
  </si>
  <si>
    <r>
      <rPr>
        <b/>
        <sz val="11"/>
        <rFont val="Arial"/>
        <family val="2"/>
      </rPr>
      <t>Honorables Concejales</t>
    </r>
    <r>
      <rPr>
        <sz val="11"/>
        <rFont val="Arial"/>
        <family val="2"/>
      </rPr>
      <t xml:space="preserve"> 
DIEGO ANDRÉS MOLANO APONTE
ANGELA SOFÍA GARZON CAICEDO
DIEGO FERNANDO DEVIA TORRES
DANIEL ANDRÉS PALACIOS MARTÍENEZ
ANDRÉS EDUARDO FORERO MEDINA
PEDRO JAVIER SANTIESTEBAN MILLAN
</t>
    </r>
    <r>
      <rPr>
        <b/>
        <sz val="11"/>
        <rFont val="Arial"/>
        <family val="2"/>
      </rPr>
      <t>BANCADA PARTIDO CENTRO DEMOCRÁTICO</t>
    </r>
  </si>
  <si>
    <r>
      <rPr>
        <b/>
        <sz val="11"/>
        <rFont val="Arial"/>
        <family val="2"/>
      </rPr>
      <t>Honorables Concejales</t>
    </r>
    <r>
      <rPr>
        <sz val="11"/>
        <rFont val="Arial"/>
        <family val="2"/>
      </rPr>
      <t xml:space="preserve"> 
DIEGO FERNANDO DEVIA TORRES
DIEGO ANDRÉS MOLANO APONTE
</t>
    </r>
    <r>
      <rPr>
        <b/>
        <sz val="11"/>
        <rFont val="Arial"/>
        <family val="2"/>
      </rPr>
      <t>BANCADA PARTIDO CENTRO DEMOCRÁTICO</t>
    </r>
  </si>
  <si>
    <r>
      <t xml:space="preserve">ENVIO DE CUEST
(17-03-2016)
</t>
    </r>
    <r>
      <rPr>
        <sz val="11"/>
        <color rgb="FFFF0000"/>
        <rFont val="Arial"/>
        <family val="2"/>
      </rPr>
      <t>SOLICITUD DE PRORROGA
S.D.INTEGRACIÓN S.
(18-03-2016)</t>
    </r>
  </si>
  <si>
    <r>
      <rPr>
        <b/>
        <sz val="11"/>
        <rFont val="Arial"/>
        <family val="2"/>
      </rPr>
      <t>Honorables Concejales</t>
    </r>
    <r>
      <rPr>
        <sz val="11"/>
        <rFont val="Arial"/>
        <family val="2"/>
      </rPr>
      <t xml:space="preserve">
JAVIER SANTIESTEBAN MILLAN
 DIEGO ANDRES MOLANO
</t>
    </r>
    <r>
      <rPr>
        <b/>
        <sz val="11"/>
        <rFont val="Arial"/>
        <family val="2"/>
      </rPr>
      <t>BANCADA PARTIDO CENTRO DEMOCRÁTICO</t>
    </r>
  </si>
  <si>
    <r>
      <t xml:space="preserve">ENVIO DE CUEST (05-04-2016)
</t>
    </r>
    <r>
      <rPr>
        <sz val="11"/>
        <color rgb="FFFF0000"/>
        <rFont val="Arial"/>
        <family val="2"/>
      </rPr>
      <t>SOLICITUD DE PRÓRROGA CONTRALORIA 
(07-04-2016)
SOLICITUD DE PRÓRROGA D.A. DEFENSORIA E.P. 
(05-04-2016)</t>
    </r>
  </si>
  <si>
    <r>
      <rPr>
        <b/>
        <sz val="11"/>
        <rFont val="Arial"/>
        <family val="2"/>
      </rPr>
      <t>Honorables Concejales</t>
    </r>
    <r>
      <rPr>
        <sz val="11"/>
        <rFont val="Arial"/>
        <family val="2"/>
      </rPr>
      <t xml:space="preserve">
DIEGO FERNANDO DEVIA TORRES
 DIEGO ANDRES MOLANO
</t>
    </r>
    <r>
      <rPr>
        <b/>
        <sz val="11"/>
        <rFont val="Arial"/>
        <family val="2"/>
      </rPr>
      <t>BANCADA PARTIDO CENTRO DEMOCRÁTICO</t>
    </r>
  </si>
  <si>
    <r>
      <t xml:space="preserve">ENVIO DE CUEST (07-04-2016)
</t>
    </r>
    <r>
      <rPr>
        <sz val="11"/>
        <color rgb="FFFF0000"/>
        <rFont val="Arial"/>
        <family val="2"/>
      </rPr>
      <t>SOLICITUD DE PRÓRROGA S.D.INTEGRACION  
(12-04-2016)</t>
    </r>
  </si>
  <si>
    <r>
      <rPr>
        <b/>
        <sz val="11"/>
        <rFont val="Arial"/>
        <family val="2"/>
      </rPr>
      <t>ENVIO DE CUEST (21-04-2016)</t>
    </r>
    <r>
      <rPr>
        <b/>
        <sz val="11"/>
        <color rgb="FF0070C0"/>
        <rFont val="Arial"/>
        <family val="2"/>
      </rPr>
      <t xml:space="preserve">
PRIORIZADA
(25-04-2016)</t>
    </r>
  </si>
  <si>
    <r>
      <rPr>
        <b/>
        <sz val="11"/>
        <rFont val="Arial"/>
        <family val="2"/>
      </rPr>
      <t>Honorables Concejales</t>
    </r>
    <r>
      <rPr>
        <sz val="11"/>
        <rFont val="Arial"/>
        <family val="2"/>
      </rPr>
      <t xml:space="preserve">
PEDRO JAVIER SANTIESTEBAN MILLAN
 DIEGO ANDRES MOLANO
</t>
    </r>
    <r>
      <rPr>
        <b/>
        <sz val="11"/>
        <rFont val="Arial"/>
        <family val="2"/>
      </rPr>
      <t>BANCADA PARTIDO CENTRO DEMOCRÁTICO</t>
    </r>
  </si>
  <si>
    <r>
      <rPr>
        <b/>
        <sz val="11"/>
        <rFont val="Arial"/>
        <family val="2"/>
      </rPr>
      <t>ENVIO DE CUEST (21-04-2016)</t>
    </r>
    <r>
      <rPr>
        <b/>
        <sz val="11"/>
        <color rgb="FF0070C0"/>
        <rFont val="Arial"/>
        <family val="2"/>
      </rPr>
      <t xml:space="preserve">
PRIORIZADA
(21-04-2016)</t>
    </r>
  </si>
  <si>
    <r>
      <rPr>
        <b/>
        <sz val="11"/>
        <rFont val="Arial"/>
        <family val="2"/>
      </rPr>
      <t>Honorable Concejal</t>
    </r>
    <r>
      <rPr>
        <sz val="11"/>
        <rFont val="Arial"/>
        <family val="2"/>
      </rPr>
      <t xml:space="preserve">
EMEL ROJAS CASTILLO
</t>
    </r>
    <r>
      <rPr>
        <b/>
        <sz val="11"/>
        <rFont val="Arial"/>
        <family val="2"/>
      </rPr>
      <t>MOVIMIENTO LIBRES</t>
    </r>
  </si>
  <si>
    <r>
      <t xml:space="preserve">ENVIO DE CUEST (07-03-2016)
</t>
    </r>
    <r>
      <rPr>
        <sz val="12"/>
        <color rgb="FF00B050"/>
        <rFont val="Arial"/>
        <family val="2"/>
      </rPr>
      <t xml:space="preserve">RECORDATORIO
S-D-MOVILIDAD
(14-03-2016)
</t>
    </r>
    <r>
      <rPr>
        <sz val="12"/>
        <color theme="9" tint="-0.499984740745262"/>
        <rFont val="Arial"/>
        <family val="2"/>
      </rPr>
      <t>COMUNICACIÓN
HC-ROLANDO G
FALT-RESPT. S-D-MOVILIDAD
(05-05-2016)</t>
    </r>
  </si>
  <si>
    <r>
      <t xml:space="preserve">ENVIARON CUEST (31-03-2016)
</t>
    </r>
    <r>
      <rPr>
        <sz val="12"/>
        <color theme="9" tint="-0.499984740745262"/>
        <rFont val="Arial"/>
        <family val="2"/>
      </rPr>
      <t>COMUNICACIÓN
HC-ROLANDO G
FALT-RESPT. S-D-MOVIIDAD
(05-05-2016)</t>
    </r>
  </si>
  <si>
    <r>
      <t xml:space="preserve">ENVIO DE CUEST (07-04-2016)
</t>
    </r>
    <r>
      <rPr>
        <sz val="12"/>
        <color theme="9" tint="-0.499984740745262"/>
        <rFont val="Arial"/>
        <family val="2"/>
      </rPr>
      <t>COMUNICACIÓN
HC-PEDRO LOPEZ
FALT-RESPT. S-D-MOVILIDAD
(05-05-2016)</t>
    </r>
  </si>
  <si>
    <r>
      <t xml:space="preserve">ENVIO DE CUEST (07-04-2016)
</t>
    </r>
    <r>
      <rPr>
        <sz val="12"/>
        <color rgb="FFFF0000"/>
        <rFont val="Arial"/>
        <family val="2"/>
      </rPr>
      <t xml:space="preserve">SOLICITUD DE PRÓRROGA S.D.DESARROLLO E 
(12-04-2016)
</t>
    </r>
    <r>
      <rPr>
        <sz val="12"/>
        <color theme="9" tint="-0.499984740745262"/>
        <rFont val="Arial"/>
        <family val="2"/>
      </rPr>
      <t>COMUNICACIÓN
HC-ROLANDO G
FALT-RESPT. I-D-TURISMO
(05-05-2016)</t>
    </r>
  </si>
  <si>
    <r>
      <t xml:space="preserve">ENVIO DE CUEST (07-04-2016)
</t>
    </r>
    <r>
      <rPr>
        <sz val="12"/>
        <color theme="9" tint="-0.499984740745262"/>
        <rFont val="Arial"/>
        <family val="2"/>
      </rPr>
      <t>COMUNICACIÓN
HC-S-SANTIESTEBAN
FALT-RESPT. CONTRALORIA
(05-05-2016)</t>
    </r>
  </si>
  <si>
    <r>
      <t xml:space="preserve">ENVIO DE CUEST (21-04-2016)
SOLICITUD
</t>
    </r>
    <r>
      <rPr>
        <b/>
        <sz val="12"/>
        <color rgb="FFFF0000"/>
        <rFont val="Arial"/>
        <family val="2"/>
      </rPr>
      <t xml:space="preserve">PRORROGA
S.D.INTEGRAC.S.
(26-04-2016)
</t>
    </r>
    <r>
      <rPr>
        <b/>
        <sz val="12"/>
        <color theme="9" tint="-0.499984740745262"/>
        <rFont val="Arial"/>
        <family val="2"/>
      </rPr>
      <t>COMUNICACIÓN
HC-LUCIA BASTIDAS
FALT-RESPT. S-D-EDUCACION
CONSEJERIA VICTIMAS
(05-05-2016)</t>
    </r>
  </si>
  <si>
    <r>
      <t xml:space="preserve">ENVIO DE CUEST (21-04-2016)
</t>
    </r>
    <r>
      <rPr>
        <b/>
        <sz val="12"/>
        <color theme="9" tint="-0.499984740745262"/>
        <rFont val="Arial"/>
        <family val="2"/>
      </rPr>
      <t>COMUNICACIÓN
HC-PEDRO LOPEZ
FALT-RESPT. S-D-MOVILIDAD
G-TERMINAL
(05-05-2016)</t>
    </r>
  </si>
  <si>
    <r>
      <rPr>
        <b/>
        <sz val="11"/>
        <rFont val="Arial"/>
        <family val="2"/>
      </rPr>
      <t>Honorable Concejal</t>
    </r>
    <r>
      <rPr>
        <sz val="11"/>
        <rFont val="Arial"/>
        <family val="2"/>
      </rPr>
      <t xml:space="preserve">
HOLMAN FELIPE MORRIS RINCON
</t>
    </r>
    <r>
      <rPr>
        <b/>
        <sz val="11"/>
        <rFont val="Arial"/>
        <family val="2"/>
      </rPr>
      <t>BANCADA MOVIMIENTO PROGRECISTAS</t>
    </r>
  </si>
  <si>
    <t>ENVIO CUESTIONARIOS</t>
  </si>
  <si>
    <t>TRASLADADA</t>
  </si>
  <si>
    <t xml:space="preserve">RESPT-HOSPT-SUBA (25-04-2016)
RESPT-HOSPT-MEISSEN (25-04-2016)
RESPT-CAPITAL-SALUD-(26-04-2016)
RESPT-S-D-SALUD-(29-04-2016)-4CD
</t>
  </si>
  <si>
    <t>RESPT-S-D-PLANEACIÓN (28-03-2016)
RESPT-S-D-GOBIERNO (28-03-2016) 
RESPT-S-D-MOVILIDAD (31-03-2016) 
TRANSMILENIO</t>
  </si>
  <si>
    <t>Secret Distr Movilidad
Secret Distr Planeación
Secret Distr Hacienda
Directora General IDU</t>
  </si>
  <si>
    <t>RESPT-S-D-HACIENDA (05-04-2016) 1CD
RESPT-S-D-GOBIERNO (08-04-2016) 1CD
RESPT-S-GENERAL-A-M- (08-04-2016) 1CD
RESPT-S-D-DESARROLLO-E-(11-04-2016)
SERVICIO CIVIL</t>
  </si>
  <si>
    <t>RESPT-S-D-HACIENDA (05-04-2016)   
MOVILIDAD</t>
  </si>
  <si>
    <t>RESPT-S-D-HACIENDA(12-04-2016)1CD
ETB</t>
  </si>
  <si>
    <t>RESPT-S-D-GOBIERNO (26-04-2016) 
RESPT-S-D-MOVILIDAD-(28-04-2016)
RESPT-IDU-(28-04-2016)
RESPT-IDU-(29-04-2016)
EMPRESA METRO</t>
  </si>
  <si>
    <t>RESPT-TRANSMILENIO (10-03-2016) 1CD
RESPT-IDU-(11-03-2016) 1CD
MOVILIDAD</t>
  </si>
  <si>
    <t xml:space="preserve">
RESPT-S-D-HACIENDA (01-04-2016)
RESPT-S-D-MOVILIDAD (08-04-2016) 
</t>
  </si>
  <si>
    <t>RESPT-HOSPT-LA VICTORIA              (16-02-2016)
RESPT-S-D-SALUD-                             (17-02-2016)
RESPT-VEEDURIA-1CD-                       (17-02-2016)
REST-HOSPT-SAN CRISTOBAL           (18-02-2016)
RESPT-SEC. DE SALUD                        (18-02-2016)
RESPT-HOSPT. CENTRO ORIENTE          (19-02-2016)
RESPT-HOSPT-PABLO VI - BOSA (22-02-2016)
SUPERSALUD (17-05-2016)</t>
  </si>
  <si>
    <t>RESPT-S-D-DESARROLLO-E-(14-04-2016)
RESPT-S-D-CULTURA-R-Y-D(15-04-2016)
INST. DE TURISMO
I-D-TURISMO-(17-05-2016)</t>
  </si>
  <si>
    <t>Secret Distr Movilidad   (25-04-2016)
Directora IDU  (26-04-2016)
RESPT-TRANSMILENIO (27-04-2016)1CD</t>
  </si>
  <si>
    <t>RESPT-S-GENERAL A.M. (25-04-2016)
RESPT-S-D-GOBIERNO (26-04-2016)
RESPT-S-D-HABITAT-(28-04-2016)
ETB-(28-04-2016)</t>
  </si>
  <si>
    <t>RESPT-S-D-DESARROLLO-E- (29-03-2016) 
RESPT-S-D-GOBIERNO (29-03-2016)
INST TURISMO  (29-03-2016)</t>
  </si>
  <si>
    <t>RESPT-S-D-HABITAT(18-03-2016) 2CD
ETB             (18-03-2016)</t>
  </si>
  <si>
    <t>RESPT-IDU-(14-04-2016)1CD
RESPT-S-D-MOVILIDAD-(12-04-2016)</t>
  </si>
  <si>
    <t>RESPT-S-D-HACIENDA-(13-04-2016)
RESPT-IDU-(13-04-2016)
RESPT-IDU-(15-04-2016)
RESPT-S-D-MOVILIDAD-(12-04-2016)</t>
  </si>
  <si>
    <t>RESPT-S-D-HABITAT-(11-04-2016)1CD
RESPT-E-ENERGIA-B(13-04-2016)
EAAB  (11-04-2016)
CONTRALOR</t>
  </si>
  <si>
    <t xml:space="preserve">RESPT-S-D-DESARROLLO-E-(22-04-2016)
RESPT-CAPITAL-SALUD-(26-04-2016)2CD
RESPT-S-D-SALUD-(26-04-2016)
RESPT-S-GENRAL-A-M-(27-04-2016)1CD
RESPT-S-D-MOVILIDAD(28-04-2016) 
RESPT-S-D-HABITAT-(02-05-2016)-1CD
RESPT-S-D-INTEGRACION-S-(04-05-2016)-1CD
EDUCACION
ALTA CONSEJERIA  (27-04-2016) </t>
  </si>
  <si>
    <t>RESPT-S-D-HACIENDA (26-04-2016)
MOVILIDAD       (25-04-2016)
TERMINAL</t>
  </si>
  <si>
    <t>RESPT-TRANSMILENIO (27-04-2016)1CD 
MOVILIDAD     (25-04-2016)</t>
  </si>
  <si>
    <t>RESPT-S-D-AMBIENTE (25-04-2016)
RESPT-EAAB-(26-04-2016)
RESPT-S-D-HABITAT-(03-05-2016)-1CD
UAESP        (03-05-2016)-1CD</t>
  </si>
  <si>
    <t xml:space="preserve">Gerente Transmilenio
</t>
  </si>
  <si>
    <r>
      <rPr>
        <b/>
        <sz val="12"/>
        <rFont val="Arial"/>
        <family val="2"/>
      </rPr>
      <t>Honorables Concejales</t>
    </r>
    <r>
      <rPr>
        <sz val="12"/>
        <rFont val="Arial"/>
        <family val="2"/>
      </rPr>
      <t xml:space="preserve">
DORA LUCÍA BASTIDAS UBATE
 JORGE EDUARDO TORRES CAMARGO
MARÍA CLARA NAME RAMÍREZ
HOSMAN YAITH MARTÍNEZ MORENO
ANTONIO ERESMID SANGUINO PAEZ
EDWARD ANÍBAL ARIAS RUBIO</t>
    </r>
    <r>
      <rPr>
        <b/>
        <sz val="12"/>
        <rFont val="Arial"/>
        <family val="2"/>
      </rPr>
      <t xml:space="preserve">
BANCADA PARTIDO ALIANZA VERDE</t>
    </r>
  </si>
  <si>
    <r>
      <t xml:space="preserve">ENVIARON CUEST (31-03-2016)
</t>
    </r>
    <r>
      <rPr>
        <sz val="12"/>
        <color rgb="FFFF0000"/>
        <rFont val="Arial"/>
        <family val="2"/>
      </rPr>
      <t xml:space="preserve">SOLICITUD DE PRÓRROGA S.D. PLANEACIÓN 
(05-04-2016)
SOLICITUD DE PRÓRROGA S.D. GOBIERNO
(06-04-2016)
</t>
    </r>
    <r>
      <rPr>
        <sz val="12"/>
        <color rgb="FF0070C0"/>
        <rFont val="Arial"/>
        <family val="2"/>
      </rPr>
      <t>PRIORIZADA
(08-04-2016)</t>
    </r>
  </si>
  <si>
    <r>
      <t xml:space="preserve">ENVIO DE CUEST (19-04-2016)
</t>
    </r>
    <r>
      <rPr>
        <b/>
        <sz val="12"/>
        <color rgb="FF0070C0"/>
        <rFont val="Arial"/>
        <family val="2"/>
      </rPr>
      <t>PRIORIZADA
(20-04-2016)</t>
    </r>
  </si>
  <si>
    <t>“Contratación en el DADEP”</t>
  </si>
  <si>
    <t>352</t>
  </si>
  <si>
    <t>30 de mayo de 2016</t>
  </si>
  <si>
    <t>SITP</t>
  </si>
  <si>
    <t>Secret Distr Movilidad
Gerente TRANSMILENIO
Secret Distr Gobierno</t>
  </si>
  <si>
    <t xml:space="preserve">
Contralor Distrital
Personero Distrital
Veedora Distrital
Líderes propietario EGO-COOBUSD</t>
  </si>
  <si>
    <r>
      <t xml:space="preserve">ENVIO DE CUEST (19-04-2016)
</t>
    </r>
    <r>
      <rPr>
        <b/>
        <sz val="12"/>
        <color rgb="FF0070C0"/>
        <rFont val="Arial"/>
        <family val="2"/>
      </rPr>
      <t>PRIORIZADA
(02-06-2016)</t>
    </r>
  </si>
  <si>
    <r>
      <t xml:space="preserve">RRECIBIDA DE LA SECRETARIA GENERAL
02 JUNIO 2016
</t>
    </r>
    <r>
      <rPr>
        <b/>
        <sz val="12"/>
        <color rgb="FF0070C0"/>
        <rFont val="Arial"/>
        <family val="2"/>
      </rPr>
      <t>PRIORIZADA
(02-06-2016)</t>
    </r>
  </si>
  <si>
    <t xml:space="preserve">RESPT-S-D-EDUCACION-(04-05-2016)-1CD
RESPT-MINITERIO DEFENSA (20-05-2016) </t>
  </si>
  <si>
    <t>359</t>
  </si>
  <si>
    <t>Impacto financiero en TransmilenioS.A. Derivado de contingencias juridicas</t>
  </si>
  <si>
    <t xml:space="preserve">
Contralor Distrital
Personero Distrital
Veedora Distrital
</t>
  </si>
  <si>
    <t>360</t>
  </si>
  <si>
    <t>361</t>
  </si>
  <si>
    <t>362</t>
  </si>
  <si>
    <t>363</t>
  </si>
  <si>
    <t>364</t>
  </si>
  <si>
    <t>365</t>
  </si>
  <si>
    <t>Mercados campesinos</t>
  </si>
  <si>
    <r>
      <rPr>
        <b/>
        <sz val="12"/>
        <rFont val="Arial"/>
        <family val="2"/>
      </rPr>
      <t xml:space="preserve">Honorables Concejales
</t>
    </r>
    <r>
      <rPr>
        <sz val="12"/>
        <rFont val="Arial"/>
        <family val="2"/>
      </rPr>
      <t xml:space="preserve">JUAN FELIPE GRILLO CARRASCO
JUAN DAVID CASTELLANOS
</t>
    </r>
    <r>
      <rPr>
        <b/>
        <sz val="12"/>
        <rFont val="Arial"/>
        <family val="2"/>
      </rPr>
      <t>PARTIDO CAMBIO RADICAL</t>
    </r>
  </si>
  <si>
    <r>
      <rPr>
        <b/>
        <sz val="12"/>
        <rFont val="Arial"/>
        <family val="2"/>
      </rPr>
      <t>Honorables Concejales</t>
    </r>
    <r>
      <rPr>
        <sz val="12"/>
        <rFont val="Arial"/>
        <family val="2"/>
      </rPr>
      <t xml:space="preserve">
DIEGO FERNANDO DEVIA TORRES
 DIEGO ANDRES MOLANO APONTE
</t>
    </r>
    <r>
      <rPr>
        <b/>
        <sz val="12"/>
        <rFont val="Arial"/>
        <family val="2"/>
      </rPr>
      <t>BANCADA PARTIDO CENTRO DEMOCRÁTICO</t>
    </r>
  </si>
  <si>
    <t>Gerente TRANSMILENIO</t>
  </si>
  <si>
    <t>Secret Distr Desarrollo E.
Secre Distr Gobierno
Secret Distr Hacienda</t>
  </si>
  <si>
    <t>Componente financiero Plan de Desarrollo "Bogotá Mejor Para Todos"</t>
  </si>
  <si>
    <t>Secret Distr Hacienda
Secret Distr Planeación
Secret Distr Movilidad
Secret Distr Gobierno</t>
  </si>
  <si>
    <t>Situación financiera de la Empresa de Telecomunicaciones de Bogotá - ETB</t>
  </si>
  <si>
    <t>Secret Distr Gobierno
Secret Distr Hacienda
Secret Distr Hábitat
Presidente ETB</t>
  </si>
  <si>
    <t>Recursos para la incorporación de las TICS en la educación</t>
  </si>
  <si>
    <r>
      <rPr>
        <b/>
        <sz val="12"/>
        <rFont val="Arial"/>
        <family val="2"/>
      </rPr>
      <t>Honorables Concejales</t>
    </r>
    <r>
      <rPr>
        <sz val="12"/>
        <rFont val="Arial"/>
        <family val="2"/>
      </rPr>
      <t xml:space="preserve">
NELSON ENRIQUE CUBIDES SALAZAR
ROGER CARRILLO CAMPO
GLORIA DÍAZ MARTÍNEZ
 </t>
    </r>
    <r>
      <rPr>
        <b/>
        <sz val="12"/>
        <rFont val="Arial"/>
        <family val="2"/>
      </rPr>
      <t>BANCADA PARTIDO CONSERVADOR</t>
    </r>
  </si>
  <si>
    <t>Secret Distr Educación
Secret Distr Integración S.
Director IDEP</t>
  </si>
  <si>
    <t xml:space="preserve">Ministra de Educación Nacional
Contralor Distrital
Personero Distrital
Veedora Distrital
</t>
  </si>
  <si>
    <t>Secret Distr Desarrollo E.
Secret Distr Integración S.
Secrety Distr Gobierno
Secret Distr Salud
Secret Distr Cultura R.D.
Secret Distr Ambiente</t>
  </si>
  <si>
    <t>Director Región Administrativa de Planificación Especial RAPE
Contralor Distrital
Personero Distrital
Veedora Distrital</t>
  </si>
  <si>
    <r>
      <rPr>
        <b/>
        <sz val="12"/>
        <rFont val="Arial"/>
        <family val="2"/>
      </rPr>
      <t xml:space="preserve">Honorables Concejales
</t>
    </r>
    <r>
      <rPr>
        <sz val="12"/>
        <rFont val="Arial"/>
        <family val="2"/>
      </rPr>
      <t xml:space="preserve">MANUEL JOSÉ SARMIETO ARGUELLO
SEGUNDO CELIO NIEVES HERRERA
VENUS ALBEIRO SILVA GÓMEZ
ÁLVARO JOSÉ ARGOTE MUÑOZ
NELSON CASTRO RODRÍGUEZ
</t>
    </r>
    <r>
      <rPr>
        <b/>
        <sz val="12"/>
        <rFont val="Arial"/>
        <family val="2"/>
      </rPr>
      <t>PARTIDO POLO DEMOCRÁTICO ALTENATIVO</t>
    </r>
  </si>
  <si>
    <t>Secret Distr Hacienda
Secret Distr Desarrollño E.</t>
  </si>
  <si>
    <t>RESPT-Secret Distr Movilidad (03-06-2016)
RESPT-TRANSMILENIO S.A. (07-06-2016)
RESPT-Secret Distr Gobierno (03-06-2016)</t>
  </si>
  <si>
    <r>
      <t xml:space="preserve">ENVIO DE CUEST (07-03-2016)
</t>
    </r>
    <r>
      <rPr>
        <sz val="12"/>
        <color rgb="FFFF0000"/>
        <rFont val="Arial"/>
        <family val="2"/>
      </rPr>
      <t xml:space="preserve">SOLICITUD DE PRORROGA
S.D.GOBIERNO
(08-03-2016)
SOLICITUD DE PRORROGA
I.ECONOMÍA.S.
(08-03-2016)
SOLICITUD DE PRORROGA
S.D.DESARROLLO E.
(08-03-2016)
</t>
    </r>
    <r>
      <rPr>
        <sz val="12"/>
        <color rgb="FF00B050"/>
        <rFont val="Arial"/>
        <family val="2"/>
      </rPr>
      <t xml:space="preserve">RECORDATORIO
D-D-A-D-E-P-
(14-03-2016)
</t>
    </r>
    <r>
      <rPr>
        <sz val="12"/>
        <color rgb="FF0070C0"/>
        <rFont val="Arial"/>
        <family val="2"/>
      </rPr>
      <t>PRIORIZADA
(08-06-2016)</t>
    </r>
  </si>
  <si>
    <r>
      <t xml:space="preserve">ENVIO DE CUEST
(17-03-2016)
</t>
    </r>
    <r>
      <rPr>
        <sz val="12"/>
        <color rgb="FFFF0000"/>
        <rFont val="Arial"/>
        <family val="2"/>
      </rPr>
      <t xml:space="preserve">SOLICITUD DE PRORROGA
S.D.HABITAT
(18-03-2016)
</t>
    </r>
    <r>
      <rPr>
        <sz val="12"/>
        <color theme="9" tint="-0.499984740745262"/>
        <rFont val="Arial"/>
        <family val="2"/>
      </rPr>
      <t xml:space="preserve">COMUNICACIÓN
HC-GLORIA ELSY D
FALT-RESPT. I-D-TURISMO
(05-05-2016)
</t>
    </r>
    <r>
      <rPr>
        <sz val="12"/>
        <color rgb="FF0070C0"/>
        <rFont val="Arial"/>
        <family val="2"/>
      </rPr>
      <t>PRIORIZADA
(08-06-2016)</t>
    </r>
  </si>
  <si>
    <r>
      <t xml:space="preserve">ENVIARON CUEST (31-03-2016)
</t>
    </r>
    <r>
      <rPr>
        <sz val="12"/>
        <color rgb="FFFF0000"/>
        <rFont val="Arial"/>
        <family val="2"/>
      </rPr>
      <t xml:space="preserve">SOLICITUD DE PRÓRROGA S.D. PLANEACIÓN 
(05-04-2016)
</t>
    </r>
    <r>
      <rPr>
        <sz val="12"/>
        <color rgb="FF0070C0"/>
        <rFont val="Arial"/>
        <family val="2"/>
      </rPr>
      <t>PRIORIZADA
(08-06-2016)</t>
    </r>
  </si>
  <si>
    <r>
      <t xml:space="preserve">ENVIO DE CUEST (22-02-2016)
</t>
    </r>
    <r>
      <rPr>
        <sz val="12"/>
        <color rgb="FFFF0000"/>
        <rFont val="Arial"/>
        <family val="2"/>
      </rPr>
      <t xml:space="preserve">SOLC-PRORRG
S-D-GOBIERNO
(23-02-2016)
</t>
    </r>
    <r>
      <rPr>
        <sz val="12"/>
        <color rgb="FF0070C0"/>
        <rFont val="Arial"/>
        <family val="2"/>
      </rPr>
      <t>PRIORIZADA
(10-06-2016)</t>
    </r>
  </si>
  <si>
    <t>Secret Distr Desarrollo E.
Secre Distr Gobierno
RESPT-Secret Distr Hacienda (13-06-2016)</t>
  </si>
  <si>
    <t>RESPT-Secret Distr Gobierno-(13-06-2016)
RESPT-Secret Distr Hacienda-(14-06-2016) 
RESPT-Secret Distr Hábitat-(14-06-2016)1CD
RESPT-Presidente ETB-(14-06-2016)1CD</t>
  </si>
  <si>
    <t>GRESPT-TRANSMILENIO-(15-06-2016)1CD</t>
  </si>
  <si>
    <t>COMUNICACIÓN
HC-JUAN GRILLO
FALT-RESPT. TRANSMILENIO
(15-06-2016)</t>
  </si>
  <si>
    <r>
      <t xml:space="preserve">PRIORIZADA
(10-06-2016)
</t>
    </r>
    <r>
      <rPr>
        <b/>
        <sz val="12"/>
        <color rgb="FFFF0000"/>
        <rFont val="Arial"/>
        <family val="2"/>
      </rPr>
      <t xml:space="preserve">SOLICITUD DE PRÓRROGA
S.D.PLANEACION
(14-06-2016)
</t>
    </r>
    <r>
      <rPr>
        <b/>
        <sz val="12"/>
        <color theme="9" tint="-0.499984740745262"/>
        <rFont val="Arial"/>
        <family val="2"/>
      </rPr>
      <t>COMUNICACIÓN
HC-DIEGO DEVIA
FALT-RESPT. S.D.MOVILIDAD
(15-06-2016)</t>
    </r>
  </si>
  <si>
    <t>COMUNICACIÓN
HC-NELSON CUBIDES
FALT-RESPT. S-D-EDUCACION y IDEP
(15-06-2016)</t>
  </si>
  <si>
    <t>Secret Distr Educación
RESPT-Secret Distr Integración S.(13-06-2016)
RESPT-IDEP-(15-06-2016)</t>
  </si>
  <si>
    <t>RESPT-Secret Distr Hacienda-(14-06-2016)
RESPT-S-D-PLANEACION-(17-06-2016)1CD
SRESPT-S-D-MOVILIDAD-(15-06-2016)
RESPT-Secret Distr Gobierno-(13-06-2016)</t>
  </si>
  <si>
    <t>RESPT-S-D-DESARROLLO-E-(20-06-2016)
RESPT-S-D-GOBIERNO-(20-06-2016)
RESPT-Secret Distr Hacienda (13-06-2016)</t>
  </si>
  <si>
    <r>
      <rPr>
        <b/>
        <sz val="12"/>
        <color rgb="FFFF0000"/>
        <rFont val="Arial"/>
        <family val="2"/>
      </rPr>
      <t>SOLICITUD DE PRÓRROGA
S.D.GOBIERNO
(10-06-2016)
SOLICITUD DE PRÓRROGA
S.D.DESARROLLO E.
(13-06-2016)</t>
    </r>
    <r>
      <rPr>
        <b/>
        <sz val="12"/>
        <color rgb="FF0070C0"/>
        <rFont val="Arial"/>
        <family val="2"/>
      </rPr>
      <t xml:space="preserve">
PRIORIZADA
(10-06-2016)
</t>
    </r>
    <r>
      <rPr>
        <b/>
        <sz val="12"/>
        <color theme="9" tint="-0.499984740745262"/>
        <rFont val="Arial"/>
        <family val="2"/>
      </rPr>
      <t>COMUNICACIÓN
HC-DIEGO DEVIA FALTA RESPT S-D-GOBIERNO
(20-06-2016)</t>
    </r>
  </si>
  <si>
    <r>
      <t xml:space="preserve">SOLICITUD DE PRÓRROGA
S.D.GOBIERNO
(10-06-2016)
SOLICITUD DE PRÓRROGA
S.D.DESARROLLO E.
(13-06-2016)
</t>
    </r>
    <r>
      <rPr>
        <b/>
        <sz val="12"/>
        <color theme="9" tint="-0.499984740745262"/>
        <rFont val="Arial"/>
        <family val="2"/>
      </rPr>
      <t>COMUNICACIÓN
HC-EMEL ROJAS
FALT-RESPT. S.D.CULTURA y S.D.SALUD
(15-06-2016)
S-D-GOBIERNO
S-D-DESARROLLO
(20-06-2016)</t>
    </r>
  </si>
  <si>
    <t>RESPT-S-D-DESARROLLO-E-(21-06-2016)1CD
RESPT-S-D-INTEGRACION-S-(14-06-2016)
RESPT-S-D-GOBIERNO-(20-06-2016)
RESPT-S-D-SALUD-(15-06-2016)1CD
RESPT-S-D-CULTURA-R-D-(15-04-2016)
RESPT-S-D-AMBIENTE-(14-06-2016)</t>
  </si>
  <si>
    <t>RESPT-Secret Distr Hacienda-(14-06-2016)1CD
RESPT-S-D-DESARROLLO-E-(22-06-2016)1CD</t>
  </si>
  <si>
    <t>400</t>
  </si>
  <si>
    <t>Secretaria Distrital de Hábitat</t>
  </si>
  <si>
    <r>
      <rPr>
        <b/>
        <sz val="12"/>
        <rFont val="Arial"/>
        <family val="2"/>
      </rPr>
      <t xml:space="preserve">Honorables Concejales
</t>
    </r>
    <r>
      <rPr>
        <sz val="12"/>
        <rFont val="Arial"/>
        <family val="2"/>
      </rPr>
      <t xml:space="preserve">DORA LUCÍA BASTIDAS UBATE
HOSMAN YAITH MARTINEZ MORENO
MARÍA CLARA NAME RAMIREZ
ANTONIO ERESMID SANGUINO PÁEZ
EDWARD ANIBAL ARIAS RUBIO
</t>
    </r>
    <r>
      <rPr>
        <sz val="12"/>
        <rFont val="Arial"/>
        <family val="2"/>
      </rPr>
      <t xml:space="preserve"> JORGE EDUARDO TORRES CAMARGO
</t>
    </r>
    <r>
      <rPr>
        <b/>
        <sz val="12"/>
        <rFont val="Arial"/>
        <family val="2"/>
      </rPr>
      <t>BANCADA PARTIDO ALIANZA VERDE</t>
    </r>
  </si>
  <si>
    <t>401</t>
  </si>
  <si>
    <t>402</t>
  </si>
  <si>
    <t>403</t>
  </si>
  <si>
    <t>Situación actual de los mercados campesinos</t>
  </si>
  <si>
    <r>
      <rPr>
        <b/>
        <sz val="12"/>
        <rFont val="Arial"/>
        <family val="2"/>
      </rPr>
      <t>Honorables Concejales</t>
    </r>
    <r>
      <rPr>
        <sz val="12"/>
        <rFont val="Arial"/>
        <family val="2"/>
      </rPr>
      <t xml:space="preserve">
ÁNGELA SOFÍA GARZON CAICEDO
 DIEGO ANDRES MOLANO APONTE
PEDRO JAVIER SANTIESTEBAN MILLAN
</t>
    </r>
    <r>
      <rPr>
        <b/>
        <sz val="12"/>
        <rFont val="Arial"/>
        <family val="2"/>
      </rPr>
      <t>BANCADA PARTIDO CENTRO DEMOCRÁTICO</t>
    </r>
  </si>
  <si>
    <t xml:space="preserve">Secret Distr Desarrollo E.
</t>
  </si>
  <si>
    <t>Industriral creativas y culturales en Bogotá</t>
  </si>
  <si>
    <r>
      <rPr>
        <b/>
        <sz val="12"/>
        <rFont val="Arial"/>
        <family val="2"/>
      </rPr>
      <t>Honorables Concejales</t>
    </r>
    <r>
      <rPr>
        <sz val="12"/>
        <rFont val="Arial"/>
        <family val="2"/>
      </rPr>
      <t xml:space="preserve">
NELSON ENRIQUE CUBIDES SALAZAR
GLORIA ELSY DÍAZ MARTÍNEZ
ROGER CARRILLO CAMPO
 </t>
    </r>
    <r>
      <rPr>
        <b/>
        <sz val="12"/>
        <rFont val="Arial"/>
        <family val="2"/>
      </rPr>
      <t>BANCADA PARTIDO CONSERVADOR</t>
    </r>
  </si>
  <si>
    <t xml:space="preserve">
Contralor Distrital
Personero Distrital
Veedora Distrital
Presidenta Camara Comercio Bgtá
Direct  Institu IDEP</t>
  </si>
  <si>
    <t>Situación Financiera de la Personaria de Bogotá</t>
  </si>
  <si>
    <t>Personanria Distrital</t>
  </si>
  <si>
    <t xml:space="preserve">
Contralor Distrital
Veedora Distrital
</t>
  </si>
  <si>
    <t>SOLICITUD PRORROGA
S.D.DESARROLLO E.
(23-06-2016)</t>
  </si>
  <si>
    <t>RESPT-PERSONERIA-(24-06-2016)-3CD-188-FOLIOS</t>
  </si>
  <si>
    <t xml:space="preserve">RESPT-S-D-HACIENDA-(24-06-2016) 
Secret Distr Desarrollo E.
Secret Distr Cultura R.D.
Secret Distr Planeación
Direct I. Patrimonio C.
Direct IDICARTES
</t>
  </si>
  <si>
    <t xml:space="preserve">Secret Distr Hábitat
Gerente IDIGER
Gerente Caja Vvivienda
Geren METROVIVIENDA
Gerente ERU
</t>
  </si>
  <si>
    <t xml:space="preserve">Secret Distr Hacienda
Secret Distr Desarrollo E.
Secret Distr Cultura R.D.
Secret Distr Planeación
Direct I. Patrimonio C.
Direct IDIARTES
</t>
  </si>
  <si>
    <r>
      <rPr>
        <b/>
        <sz val="11"/>
        <rFont val="Arial"/>
        <family val="2"/>
      </rPr>
      <t xml:space="preserve">Honorables Concejales
</t>
    </r>
    <r>
      <rPr>
        <sz val="11"/>
        <rFont val="Arial"/>
        <family val="2"/>
      </rPr>
      <t xml:space="preserve">DORA LUCÍA BASTIDAS UBATE
HOSMAN YAITH MARTINEZ MORENO
MARÍA CLARA NAME RAMIREZ
ANTONIO ERESMID SANGUINO PÁEZ
EDWARD ANIBAL ARIAS RUBIO
 JORGE EDUARDO TORRES CAMARGO
</t>
    </r>
    <r>
      <rPr>
        <b/>
        <sz val="11"/>
        <rFont val="Arial"/>
        <family val="2"/>
      </rPr>
      <t>BANCADA PARTIDO ALIANZA VERDE</t>
    </r>
  </si>
  <si>
    <r>
      <rPr>
        <b/>
        <sz val="11"/>
        <rFont val="Arial"/>
        <family val="2"/>
      </rPr>
      <t>Honorables Concejales</t>
    </r>
    <r>
      <rPr>
        <sz val="11"/>
        <rFont val="Arial"/>
        <family val="2"/>
      </rPr>
      <t xml:space="preserve">
DIEGO FERNANDO DEVIA TORRES
 DIEGO ANDRES MOLANO APONTE
</t>
    </r>
    <r>
      <rPr>
        <b/>
        <sz val="11"/>
        <rFont val="Arial"/>
        <family val="2"/>
      </rPr>
      <t>BANCADA PARTIDO CENTRO DEMOCRÁTICO</t>
    </r>
  </si>
  <si>
    <r>
      <rPr>
        <b/>
        <sz val="11"/>
        <rFont val="Arial"/>
        <family val="2"/>
      </rPr>
      <t>Honorables Concejales</t>
    </r>
    <r>
      <rPr>
        <sz val="11"/>
        <rFont val="Arial"/>
        <family val="2"/>
      </rPr>
      <t xml:space="preserve">
ÁNGELA SOFÍA GARZON CAICEDO
 DIEGO ANDRES MOLANO APONTE
PEDRO JAVIER SANTIESTEBAN MILLAN
</t>
    </r>
    <r>
      <rPr>
        <b/>
        <sz val="11"/>
        <rFont val="Arial"/>
        <family val="2"/>
      </rPr>
      <t>BANCADA PARTIDO CENTRO DEMOCRÁTICO</t>
    </r>
  </si>
  <si>
    <r>
      <rPr>
        <b/>
        <sz val="11"/>
        <rFont val="Arial"/>
        <family val="2"/>
      </rPr>
      <t>Honorables Concejales</t>
    </r>
    <r>
      <rPr>
        <sz val="11"/>
        <rFont val="Arial"/>
        <family val="2"/>
      </rPr>
      <t xml:space="preserve">
NELSON ENRIQUE CUBIDES SALAZAR
ROGER CARRILLO CAMPO
GLORIA DÍAZ MARTÍNEZ
 </t>
    </r>
    <r>
      <rPr>
        <b/>
        <sz val="11"/>
        <rFont val="Arial"/>
        <family val="2"/>
      </rPr>
      <t>BANCADA PARTIDO CONSERVADOR</t>
    </r>
  </si>
  <si>
    <r>
      <rPr>
        <b/>
        <sz val="11"/>
        <rFont val="Arial"/>
        <family val="2"/>
      </rPr>
      <t>Honorables Concejales</t>
    </r>
    <r>
      <rPr>
        <sz val="11"/>
        <rFont val="Arial"/>
        <family val="2"/>
      </rPr>
      <t xml:space="preserve">
NELSON ENRIQUE CUBIDES SALAZAR
GLORIA ELSY DÍAZ MARTÍNEZ
ROGER CARRILLO CAMPO
 </t>
    </r>
    <r>
      <rPr>
        <b/>
        <sz val="11"/>
        <rFont val="Arial"/>
        <family val="2"/>
      </rPr>
      <t>BANCADA PARTIDO CONSERVADOR</t>
    </r>
  </si>
  <si>
    <t xml:space="preserve">RESPT-S-D-HABITAT-(27-06-2016)1CD
Gerente IDIGER
Gerente Caja Vvivienda
Geren METROVIVIENDA
Gerente ERU
</t>
  </si>
  <si>
    <t xml:space="preserve">RESPT-S-D-DESARROLLO-E-(29-06-2016)
</t>
  </si>
  <si>
    <t>COMUNICACIÓN
HC-LUCÍA BASTIDAS
FALT-RESPT
IDIGER, CAJA VDA POPUL, METROVIVIENDA, ERU
(28-06-2016)</t>
  </si>
  <si>
    <t xml:space="preserve">RESPT-S-D-HACIENDA-(24-06-2016) 
RESPT-S-D-DESARROLLO-E-(30-06-2016)
RESPT-S-D-CULTURA-R-D-(30-06-2016)-1CD
Secret Distr Planeación
RESPT-I-D-PATRIMONIO-C-(30-06-2016)
RESPT-IDIARTES-(27-06-2016)
</t>
  </si>
  <si>
    <r>
      <t xml:space="preserve">ENVIARON CUEST (31-03-2016)
</t>
    </r>
    <r>
      <rPr>
        <sz val="12"/>
        <color rgb="FFFF0000"/>
        <rFont val="Arial"/>
        <family val="2"/>
      </rPr>
      <t xml:space="preserve">SOLICITUD DE PRÓRROGA S.D. PLANEACIÓN 
(05-04-2016)
SOLICITUD DE PRÓRROGA S.D. GOBIERNO 
(06-04-2016)
SOLICITUD DE PRÓRROGA S.GENERAL A.M. 
(05-04-2016)
</t>
    </r>
    <r>
      <rPr>
        <sz val="12"/>
        <color rgb="FF0070C0"/>
        <rFont val="Arial"/>
        <family val="2"/>
      </rPr>
      <t xml:space="preserve">PRIORIZADA
(20-04-2016)
</t>
    </r>
    <r>
      <rPr>
        <sz val="12"/>
        <color theme="9" tint="-0.499984740745262"/>
        <rFont val="Arial"/>
        <family val="2"/>
      </rPr>
      <t xml:space="preserve">COMUNICACIÓN
HC-CELIO N
FALT-RESPT. SERVICIO CIVIL
(05-05-2016)
</t>
    </r>
    <r>
      <rPr>
        <b/>
        <sz val="12"/>
        <rFont val="Arial"/>
        <family val="2"/>
      </rPr>
      <t>SE TRASLADO A LA SECRETARIA GENERAL 
(13-07-2016)</t>
    </r>
  </si>
  <si>
    <t>239</t>
  </si>
  <si>
    <t>Primera Línea del Metro</t>
  </si>
  <si>
    <t>Secret Distr Movilidad
Gerente IDU
Secret Distr Hacienda
Contralor Distrital</t>
  </si>
  <si>
    <t xml:space="preserve">Gerente Metro
Ministro de Hacienda
Personero Distrital
Veedora Distrital
</t>
  </si>
  <si>
    <t xml:space="preserve">
RECIBIDA DE LA SECRETARIA GENERAL 
(13-07-2016)
</t>
  </si>
  <si>
    <t>297</t>
  </si>
  <si>
    <t>Movilidad y futuro del Metro de Bogotá</t>
  </si>
  <si>
    <r>
      <rPr>
        <b/>
        <sz val="12"/>
        <rFont val="Arial"/>
        <family val="2"/>
      </rPr>
      <t xml:space="preserve">Honorables Concejales
</t>
    </r>
    <r>
      <rPr>
        <sz val="12"/>
        <rFont val="Arial"/>
        <family val="2"/>
      </rPr>
      <t>SEGUNDO CELIO NIEVES HERRERA</t>
    </r>
    <r>
      <rPr>
        <b/>
        <sz val="12"/>
        <rFont val="Arial"/>
        <family val="2"/>
      </rPr>
      <t xml:space="preserve">
</t>
    </r>
    <r>
      <rPr>
        <sz val="12"/>
        <rFont val="Arial"/>
        <family val="2"/>
      </rPr>
      <t xml:space="preserve">ÁLVARO JOSÉ ARGOTE MUÑOZ
VENUS ALBEIRO SILVA GÓMEZ
MANUEL SARMIETO ARGUELLO
NELSON CASTRO RODRÍGUEZ
</t>
    </r>
    <r>
      <rPr>
        <b/>
        <sz val="12"/>
        <rFont val="Arial"/>
        <family val="2"/>
      </rPr>
      <t>PARTIDO POLO DEMOCRÁTICO ALTENATIVO</t>
    </r>
  </si>
  <si>
    <t xml:space="preserve">Secret Distr Movilidad
Secret Distr Hacienda
Directora IDU
</t>
  </si>
  <si>
    <t xml:space="preserve">
Ministro del Transporte
Director Planeación Nacional
Contralor Distrital
Personero Distrital
Veedora Distrital
</t>
  </si>
  <si>
    <t>Secretaría Distrital de Movilidad 2016ER11087 
Prorroga 2016ER10501 29-04-2016 -
Secretaría Distrital de Hacienda RTA 2016ER10462 
29-04-2016-  
IDU RTA2016ER11092  05-05-16</t>
  </si>
  <si>
    <t>Secretaría Distrital de Movilidad Instituto Desarrollo Urbano -IDU  Rta 2016ER9505 -21-04-16 
Secretaria Distrital de Hacienda Res. 2016ER891
6-18-04-16 y 
Contralor Distrital Rta 2016ER9148 -19-04-16</t>
  </si>
  <si>
    <t>426</t>
  </si>
  <si>
    <t>FORO 
Simplificación tributaria</t>
  </si>
  <si>
    <r>
      <rPr>
        <b/>
        <sz val="12"/>
        <rFont val="Arial"/>
        <family val="2"/>
      </rPr>
      <t>Honorables Concejales</t>
    </r>
    <r>
      <rPr>
        <sz val="12"/>
        <rFont val="Arial"/>
        <family val="2"/>
      </rPr>
      <t xml:space="preserve">
PEDRO JAVIER SANTIESTEBAN MILLAN
DIEGO ANDRES MOLANO APONTE
ÁNGELA SOFÍA GARZON CAICEDO
DIEGO FERNANDO DEVIA TORRES
DANIEL ANDRÉS PALACIOS MARTÍNEZ
ANDRÉS EDUARDO FORERO MOLINA
</t>
    </r>
    <r>
      <rPr>
        <b/>
        <sz val="12"/>
        <rFont val="Arial"/>
        <family val="2"/>
      </rPr>
      <t>BANCADA PARTIDO CENTRO DEMOCRÁTICO</t>
    </r>
  </si>
  <si>
    <t>427</t>
  </si>
  <si>
    <t xml:space="preserve">FORO
Socialización del Proyecto de Acuerdo 272 de 2016
</t>
  </si>
  <si>
    <t>Personeria Distrital</t>
  </si>
  <si>
    <t>Secret Distr Hacienda
Secret Distr Gobierno
Director U.A.E. Catastro D.</t>
  </si>
  <si>
    <t xml:space="preserve">
Contralor Distrital
Personero Distrital
Veedora Distrital
Director Espc Derech Tributario U de Los Andes
Director Espc Derech Tributario U Javeriana
Director Espc Derech Tributario U Externado de Colombia
Roberto Insibnares - Docente
Juan de Dios Bravo Universidad del Rosario
María del Pilar García Director I.C. Derecho Tributario
Juan José Fuentes 
Diana Rocío Castañeda Directora Jurídica Superfinanciera
Christian thwinsson Ministerio de Tecnologías
Jorge Bejarano 
Hernando Vargas Banco La República
Juan Martín Caicedo Presidente Cámara de Infraestructura
Santiago Rojas Director DIAN
Ana Lucía Villa - Ministerio de Haceinda
Juan Antoio Nieto - Director IGAC
Andrea Melissa Olaya Catastro-IGAC
Carlos Mantilla Presidente Lonja Bogotá
Andrés Henao Lonja Peritazgos y Alavúos D.C.
Cesar Llanos Presidente FEDELONJAS
Gloria Bonilla Presidenta Cámara Propiedad Raíz
Lirian García 
Gillermo Botero Presidente FENALCO
Juan Parra Represt FENALTIENDAS
ASOTIENDAS
Camilo Monmtes Gerente ANDI Bogotá
Martha Cecilia Moreno Gerente CAMACOL
</t>
  </si>
  <si>
    <t>428</t>
  </si>
  <si>
    <t>Inversión en el sector de jóvenes en Bogotá</t>
  </si>
  <si>
    <r>
      <rPr>
        <b/>
        <sz val="12"/>
        <rFont val="Arial"/>
        <family val="2"/>
      </rPr>
      <t xml:space="preserve">Honorables Concejales
</t>
    </r>
    <r>
      <rPr>
        <sz val="12"/>
        <rFont val="Arial"/>
        <family val="2"/>
      </rPr>
      <t xml:space="preserve">ANTONIO ERESMID SANGUINO PÁEZ
 JORGE EDUARDO TORRES CAMARGO
DORA LUCÍA BASTIDAS UBATE
EDWARD ANIBAL ARIAS RUBIO
MARÍA CLARA NAME RAMIREZ
HOSMAN YAITH MARTINEZ MORENO
</t>
    </r>
    <r>
      <rPr>
        <b/>
        <sz val="12"/>
        <rFont val="Arial"/>
        <family val="2"/>
      </rPr>
      <t>BANCADA PARTIDO ALIANZA VERDE</t>
    </r>
  </si>
  <si>
    <t>Secret Distr Integración S.
Secret Distr Planeación
Director IDPAC
Secret Distr Salud
Secret Distr Gobierno</t>
  </si>
  <si>
    <t>429</t>
  </si>
  <si>
    <t>FORO
La simplificación del sistema tributario Distrital</t>
  </si>
  <si>
    <r>
      <rPr>
        <b/>
        <sz val="12"/>
        <rFont val="Arial"/>
        <family val="2"/>
      </rPr>
      <t xml:space="preserve">Honorables Concejales
</t>
    </r>
    <r>
      <rPr>
        <sz val="12"/>
        <rFont val="Arial"/>
        <family val="2"/>
      </rPr>
      <t xml:space="preserve">PEDRO JULIÁN LÓPEZ SIERRA
JUAN DAVID CASTELLANOS ORJUELA
</t>
    </r>
    <r>
      <rPr>
        <b/>
        <sz val="12"/>
        <rFont val="Arial"/>
        <family val="2"/>
      </rPr>
      <t>PARTIDO CAMBIO RADICAL</t>
    </r>
  </si>
  <si>
    <t>Secret Distr Hacienda
Secret Distr Planeación
Secret Distr Hábitat
Director U.A.E. Catastro D.</t>
  </si>
  <si>
    <t xml:space="preserve">
Contralor Distrital
Personero Distrital
Veedora Distrital
Ministerio Hacienda
Presidenta Cámara de Comercio Bogotá D.C.</t>
  </si>
  <si>
    <t>430</t>
  </si>
  <si>
    <t>FORO
Socialización del Proyecto de Acuerdo 273 de 2016 "Cupo de endeudamiento en Bogotá D.C."</t>
  </si>
  <si>
    <t>Secret Distr Hacienda
Secret Distr Salud
Gerente TRANSMILENIO
Director del IDU
Secrt Distr Educación
Secret Distr Seguridad
Director IDRD</t>
  </si>
  <si>
    <t xml:space="preserve">Patricia Calvo BRC Standard &amp; Poors
Jorge Hernando Toro - Subgerente Estud Económicos Banco República
José Eduardo Gómez </t>
  </si>
  <si>
    <t>431</t>
  </si>
  <si>
    <t>Ejecución presupuestal de los programas dirigidos a la atención de la población adulta mayor en el Distrito Capital</t>
  </si>
  <si>
    <r>
      <rPr>
        <b/>
        <sz val="12"/>
        <rFont val="Arial"/>
        <family val="2"/>
      </rPr>
      <t xml:space="preserve">Honorables Concejales
</t>
    </r>
    <r>
      <rPr>
        <sz val="12"/>
        <rFont val="Arial"/>
        <family val="2"/>
      </rPr>
      <t xml:space="preserve">JUAN FELIPE GRILLO CARRASCO
JUAN DAVID CASTELLANOS ORJUELA
</t>
    </r>
    <r>
      <rPr>
        <b/>
        <sz val="12"/>
        <rFont val="Arial"/>
        <family val="2"/>
      </rPr>
      <t>PARTIDO CAMBIO RADICAL</t>
    </r>
  </si>
  <si>
    <t>Secret Distr Integración S.
Secret Distr Salud
Secret Distr Desarrollo E.I.
Secret Distr Hacienda</t>
  </si>
  <si>
    <t xml:space="preserve">Secret Distr Hacienda
Secret Distr Planeación
Director D.A.Catastro d.
Contralor Distrital
Personero Distrital
Instit Colombiano Derecho Tributario
Cámara de Comercio Bogotá
Camacol
ANDI
Universidad Nacional
Universidad de Los Andes
Universidad Javeriana
</t>
  </si>
  <si>
    <t>437</t>
  </si>
  <si>
    <t>Corrida de toros en Bogotá</t>
  </si>
  <si>
    <t xml:space="preserve">Secret Distr Gobierno
Secret Distr Integracion S.
Secrt Distr Salud
Secret Distr Cultura R.D.
Secret Distr Desarrollo E.
</t>
  </si>
  <si>
    <t xml:space="preserve">
Contralor Distrital
Personero Distrital
Veedora Distrital
Procuraduria General
</t>
  </si>
  <si>
    <t>438</t>
  </si>
  <si>
    <t>439</t>
  </si>
  <si>
    <t>440</t>
  </si>
  <si>
    <t>Inversiones programadas en parques de bolsillo y en los programas para promover la recreación y el deporte en el Plan de Desarrollo "Bogotá Mejor para Todos"</t>
  </si>
  <si>
    <t>Secret Distr Cultura R. D.
Director I. D. Recreacion D.</t>
  </si>
  <si>
    <r>
      <rPr>
        <b/>
        <sz val="12"/>
        <rFont val="Arial"/>
        <family val="2"/>
      </rPr>
      <t xml:space="preserve">Honorables Concejales
</t>
    </r>
    <r>
      <rPr>
        <sz val="12"/>
        <rFont val="Arial"/>
        <family val="2"/>
      </rPr>
      <t xml:space="preserve">ROLANDO ALBERTO GONZÁLEZ GARCÍA
YEFER YESID VEGA BOBADILLA
</t>
    </r>
    <r>
      <rPr>
        <b/>
        <sz val="12"/>
        <rFont val="Arial"/>
        <family val="2"/>
      </rPr>
      <t>PARTIDO CAMBIO RADICAL</t>
    </r>
  </si>
  <si>
    <t>Situación de las finanzas distritales y Estrategia Financiera del Plan de Desarrollo Bogotá Mejor para Todos</t>
  </si>
  <si>
    <t>Secret Distr Hacienda
Secret Distr Planeación 
Secret Distr Gobierno
Contralor Distrital
Personero Distrital
Veedora Distrital</t>
  </si>
  <si>
    <t>Situación financiera de la Cárcel Distrital</t>
  </si>
  <si>
    <r>
      <rPr>
        <b/>
        <sz val="12"/>
        <rFont val="Arial"/>
        <family val="2"/>
      </rPr>
      <t xml:space="preserve">Honorable Concejal </t>
    </r>
    <r>
      <rPr>
        <sz val="12"/>
        <rFont val="Arial"/>
        <family val="2"/>
      </rPr>
      <t xml:space="preserve">
RICARDO ANDRÉS CORREA MOJICA
NELLY PATRICIA MOSQUERA MURCIA
</t>
    </r>
    <r>
      <rPr>
        <b/>
        <sz val="12"/>
        <rFont val="Arial"/>
        <family val="2"/>
      </rPr>
      <t>PARTIDO DE LA UNIDAD NACIONAL 
DE LA U</t>
    </r>
  </si>
  <si>
    <t>Secret Distr Gobierno
Subsecretario Seguridad 
Directora Cárcel Distr</t>
  </si>
  <si>
    <t>Secret Distr Hacienda - 21/07/2016
Secret Distr Gobierno
Director U.A.E. Catastro D.</t>
  </si>
  <si>
    <t xml:space="preserve">Secret Distr Hacienda - 21/07/2016
Secret Distr Habitat    - 22/07/2016
</t>
  </si>
  <si>
    <t>Secret Distr Hacienda - 21/07/2016
Secret Distr Planeación
Secret Distr Hábitat    - 22/07/2016
Director U.A.E. Catastro D.</t>
  </si>
  <si>
    <t>COMUNICACIÓN
HC- RUBEN TORRADO
FALT-RESPT
S-D-GOBIERNO y D-U-A-CATASTRO
(26-07-2016)</t>
  </si>
  <si>
    <t>COMUNICACIÓN
HC- JULIAN LOPEZ
FALT-RESPT
S-D-PLANEACION y D-U-A-CATASTRO
(26-07-2016)</t>
  </si>
  <si>
    <t>Secret Distr Hacienda
RESPT-S-D-SALUD-(26-07-2016)
Gerente TRANSMILENIO (22-07-2016)
Director del IDU (25-07-2016)
Secrt Distr Educación
Secret Distr Seguridad
Director IDRD
RESPT-CAPITAL SALUD-(26-07-2016)</t>
  </si>
  <si>
    <r>
      <t xml:space="preserve">SOLICITUD DE PRÓRROGA
S.D. GOBIERNO
(26-07-2016)
SOLICITUD DE PRÓRROGA
S.D.SALUD
(26-07-2016)
SOLICITUD DE PRÓRROGA
S.D.PLANEACION
(26-07-2016)
SOLICITUD DE PRÓRROGA
S.D.INTEGRACION
(26-07-2016)
</t>
    </r>
    <r>
      <rPr>
        <b/>
        <sz val="12"/>
        <color theme="9" tint="-0.499984740745262"/>
        <rFont val="Arial"/>
        <family val="2"/>
      </rPr>
      <t>COMUNICACIÓN
HC- A-SANGUINO
FALT-RESPT
D-IDPAC
(28-07-2016)</t>
    </r>
  </si>
  <si>
    <t>COMUNICACIÓN
HC- R-TORRADO
FALT-RESPT
S-DLS-HACIENDA-EDUCACION-SEGURIDAD-IDRD
(28-07-2016)</t>
  </si>
  <si>
    <r>
      <t xml:space="preserve">SOLICITUD DE PRÓRROGA
S.D.CULTURA
(26-07-2016)
SOLICITUD DE PRÓRROGA
S.D.GOBIERNO
(26-07-2016)
</t>
    </r>
    <r>
      <rPr>
        <b/>
        <sz val="12"/>
        <color theme="9" tint="-0.499984740745262"/>
        <rFont val="Arial"/>
        <family val="2"/>
      </rPr>
      <t>COMUNICACIÓN
HC- E-ROJAS
FALT-RESPT
S-D-SALUD
(01-08-2016)</t>
    </r>
  </si>
  <si>
    <t>COMUNICACIÓN
HC- R-GONZALEZ
FALT-RESPT
D-IDRD
(01-08-2016)</t>
  </si>
  <si>
    <r>
      <t xml:space="preserve">SOLICITUD DE PRÓRROGA
S.D.GOBIERNO
(27-07-2016)
</t>
    </r>
    <r>
      <rPr>
        <b/>
        <sz val="12"/>
        <color theme="9" tint="-0.499984740745262"/>
        <rFont val="Arial"/>
        <family val="2"/>
      </rPr>
      <t>COMUNICACIÓN
HC- R-CORREA
FALT-RESPTS- S-D-SEGURIDAD-DRT-CARCEL-D-
(01-08-2016)</t>
    </r>
  </si>
  <si>
    <t>RESPT-Secret Distr Integración S.(01-08-2016)1CD
RESPT-S-D-SALUD-(28-07-2016)2CD
RESPT-Secret Distr Desarrollo E.I.   (25-07-2016)
RESPT-S-D-HACIENDA (25-07-2016)
RESPT-CAPITAL SALUD-(26-07-2016)</t>
  </si>
  <si>
    <t>RESPT-S-D-HACIENDA-(27-07-2016)-1CD
RESPT-S-D-PLANEACION-(29-07-2016) 1CD
RESPT-S-D-GOBIERNO-(01-08-2016)
Contralor Distrital
RESPT-PERSONERIA-(28-07-2016)-1CD
RESPT-VEEDURIA(28-07-2016)-1CD</t>
  </si>
  <si>
    <t>RESPT-Secret Distr Gobierno(01-08-2016)
RESPT-Subsecretario Seguridad (01-08-2016)
RESPT-Directora Cárcel Distr(01-08-2016)</t>
  </si>
  <si>
    <r>
      <t xml:space="preserve">SOLICITUD DE PRÓRROGA
S.D.DESARROLLO E.
(22-07-2016)
SOLICITUD DE PRÓRROGA
S.D.SALUD
(26-07-2016)
SOLICITUD DE PRÓRROGA
S.D.INTEGRACION
(22-07-2016)
</t>
    </r>
    <r>
      <rPr>
        <b/>
        <sz val="12"/>
        <color theme="9" tint="-0.499984740745262"/>
        <rFont val="Arial"/>
        <family val="2"/>
      </rPr>
      <t xml:space="preserve">COMUNICACIÓN
HC- J-F-GRILLO
FALT-RESPT
S-D-INTEGRACION
(01-08-2016)
</t>
    </r>
    <r>
      <rPr>
        <b/>
        <sz val="12"/>
        <color rgb="FF0070C0"/>
        <rFont val="Arial"/>
        <family val="2"/>
      </rPr>
      <t>PRIORIZADA
(29-07-2016)</t>
    </r>
  </si>
  <si>
    <r>
      <t xml:space="preserve">ENVIO DE CUEST (21-04-2016)
</t>
    </r>
    <r>
      <rPr>
        <b/>
        <sz val="12"/>
        <color rgb="FF0070C0"/>
        <rFont val="Arial"/>
        <family val="2"/>
      </rPr>
      <t>PRIORIZADA
(29-07-2016)</t>
    </r>
  </si>
  <si>
    <r>
      <t xml:space="preserve">ENVIO DE CUEST
(14-03-2016)
</t>
    </r>
    <r>
      <rPr>
        <sz val="12"/>
        <color rgb="FFFF0000"/>
        <rFont val="Arial"/>
        <family val="2"/>
      </rPr>
      <t xml:space="preserve">SOLICITUD DE 
PRORROGA
(15-03-2016)
</t>
    </r>
    <r>
      <rPr>
        <b/>
        <sz val="12"/>
        <color rgb="FF0070C0"/>
        <rFont val="Arial"/>
        <family val="2"/>
      </rPr>
      <t>PRIORIZADA
(29-07-2016)</t>
    </r>
  </si>
  <si>
    <t>RESPT-S-D-INTEGRACION-S-(04-08-2016)1CD
RESPT-S-D-PLANEACION-(26-07-2016) 1CD
Director IDPAC
RESPT-S-D-SALUD-(29-07-2016)-2CD
RESPT-Secret Distr Gobierno (29-07-2016)
RESPT-CAPITAL-SALUD-(26-07-2016)
RESPT-DIRECCION COLOMBIA JOVEN(02-08-2016)</t>
  </si>
  <si>
    <r>
      <t xml:space="preserve">SOLICITUD DE PRÓRROGA
S.D.GOBIERNO
(26-07-2016)
</t>
    </r>
    <r>
      <rPr>
        <b/>
        <sz val="12"/>
        <color theme="9" tint="-0.499984740745262"/>
        <rFont val="Arial"/>
        <family val="2"/>
      </rPr>
      <t>COMUNICACIÓN
HC- SANTIESTEBAN
FALT-RESPT
CONTRALOR
(01-08-2016)</t>
    </r>
  </si>
  <si>
    <t xml:space="preserve">SRESPT-S-D-GOBIERNO-(01-08-2016)
RESPT-S-D-INTEGRACION-S-(28-07-2016) 
RESPT-Secrt Distr Salud-(05-08-2016) 1CD
RESPT-Secret Distr Cultura R.D.(02-08-2016)1CD
RESPT-S-D-DESARROLLO-E-(28-07-2016)
</t>
  </si>
  <si>
    <t>RESPT-Secret Distr Cultura R. D.(29-07-2016)
RESPT-Director I. D. Recreacion D.(29-07-2016) 1CD-(08-08-2016)</t>
  </si>
  <si>
    <t>472</t>
  </si>
  <si>
    <t>16 de agosto de 2016</t>
  </si>
  <si>
    <t>FORO 
Proyecto de Acuerdo 371 de 2016
"Por el cual se autoriza a la Secretaria de Educación del Distrito para asumir comprimisos con cargo a vigencias futuras excepcionales para el periodo 2017 - 2026"</t>
  </si>
  <si>
    <t xml:space="preserve">Secret Distr Hacienda
Secrt Distr Educación
</t>
  </si>
  <si>
    <r>
      <rPr>
        <sz val="8"/>
        <rFont val="Arial"/>
        <family val="2"/>
      </rPr>
      <t>FERNANDO JIMÉNEZ RODRÍGUEZ
Director Presupuesto Nacional del Ministerio de Hacienda y Crédito Público
MANUEL FERNANDO CASTRO QUIROZ
Subdirector Territorial y de Inversión Pública del Departamento Nacional de Planeación -DNP
RICARDO BONILLA GONZÁLEZ
Ex Secretario Distrital de Hacienda
EZEQUIEL LENIS RAMÍREZ
Director académico Encuentros presupuestales liderados por F&amp;C Consultores
WILLIAM AGUDELO
Presidente Asociación Distrital de Educadores
JOSÉ IGNACIO SAAVEDRA
Sindicato  Docentes Directivos de Colombia
EDNA CRISTINA BONILLA SEBA
Profesora Universidad Nacional de Colombia
MARTHA ISABEL GUTIÉRREZ
Consultora Econometría 
TEMILDE CHOCONTÁ
Asociación de Padres de Colegios en Concesión 
EMBER ESTEFAN
Ex rector colegios en concesión 
Director de Niñez y Adolescencia del ICBF 
WILLIAM ARTURO AYA
Vicepresidente ASONALPADRES COLCONCESIONES</t>
    </r>
    <r>
      <rPr>
        <sz val="12"/>
        <rFont val="Arial"/>
        <family val="2"/>
      </rPr>
      <t xml:space="preserve">
</t>
    </r>
  </si>
  <si>
    <t xml:space="preserve">
Contralor Distrital
Personero Distrital
Veedora Distrital
Colombia Joven
Consejo Territorial de Planeacion - Sector Jóvenes</t>
  </si>
  <si>
    <t>473</t>
  </si>
  <si>
    <t>17 de agosto de 2016</t>
  </si>
  <si>
    <t>Incremento en tarifas de Acueducto por aplicación de la Resolución CRA 750 de 2016</t>
  </si>
  <si>
    <t>Secret Distr Hábitat
Gerente E.A.A.B.
Direct Genen UAESP</t>
  </si>
  <si>
    <t>474</t>
  </si>
  <si>
    <t>FORO
Nuevo código de Policía y convicencia: Aplicación e implementación en el Distrito Capital</t>
  </si>
  <si>
    <r>
      <rPr>
        <b/>
        <sz val="12"/>
        <rFont val="Arial"/>
        <family val="2"/>
      </rPr>
      <t>Honorables Concejales</t>
    </r>
    <r>
      <rPr>
        <sz val="12"/>
        <rFont val="Arial"/>
        <family val="2"/>
      </rPr>
      <t xml:space="preserve">
JULIO CÉSAR ACOSTA ACOSTA
ROBERTO HINESTROSA REY
JORGE LOZADA VALDERRAMA
CÉSAR ALFONSO GARCÍA VARGAS
 JOSÉ DAVID CASTELLANOS ORJUELA
JUAN FELIPE GRILLO CARRASCO
ROLANDO ALBERTO GONZÁLEZ GARCÍA
PEDRO JULIÁN LÓPEZ SIERRA
YEFER YESID VEGA BOBADILLA
</t>
    </r>
    <r>
      <rPr>
        <b/>
        <sz val="12"/>
        <rFont val="Arial"/>
        <family val="2"/>
      </rPr>
      <t>BANCADA PARTIDO CAMBIO RADICAL</t>
    </r>
  </si>
  <si>
    <t xml:space="preserve">Secret Distr Seguridad 
Secret Distr Gobierno
Secret General A.M.
Secret Distr Movilidad
Secret Distr Ambiente
Secret Distr Integracion S
Secret Distr Mujer
</t>
  </si>
  <si>
    <t>Ministerio Defensa
Directora General ICBF
Comandante Polícia Metropolitana
Contralor Distrital
Personero Distrital
Veedora Distrital</t>
  </si>
  <si>
    <t>475</t>
  </si>
  <si>
    <r>
      <rPr>
        <b/>
        <sz val="12"/>
        <rFont val="Arial"/>
        <family val="2"/>
      </rPr>
      <t>Honorables Concejales</t>
    </r>
    <r>
      <rPr>
        <sz val="12"/>
        <rFont val="Arial"/>
        <family val="2"/>
      </rPr>
      <t xml:space="preserve">
PEDRO JAVIER SANTIESTEBAN MILLAN
ANDRÉS EDUARDO FORERO MOLINA
</t>
    </r>
    <r>
      <rPr>
        <b/>
        <sz val="12"/>
        <rFont val="Arial"/>
        <family val="2"/>
      </rPr>
      <t>BANCADA PARTIDO CENTRO DEMOCRÁTICO</t>
    </r>
  </si>
  <si>
    <t>Gerente EAAB
Secret Distr Hábitat
Contralor Distrital
Personero Distrital</t>
  </si>
  <si>
    <t xml:space="preserve">
Contralor Distrital
Personero Distrital
Veedora Distrital
Director CRAP</t>
  </si>
  <si>
    <t>Veeduria Distrital
Director CRAP</t>
  </si>
  <si>
    <t>476</t>
  </si>
  <si>
    <t>Turismo sexual en Bogotá</t>
  </si>
  <si>
    <r>
      <rPr>
        <b/>
        <sz val="12"/>
        <rFont val="Arial"/>
        <family val="2"/>
      </rPr>
      <t>Honorables Concejales</t>
    </r>
    <r>
      <rPr>
        <sz val="12"/>
        <rFont val="Arial"/>
        <family val="2"/>
      </rPr>
      <t xml:space="preserve">
GLORIA ELSY DÍAZ MARTÍNEZ
NELSON ENRIQUE CUBIDES SALAZAR
ROGER CARRILLO CAMPO
 </t>
    </r>
    <r>
      <rPr>
        <b/>
        <sz val="12"/>
        <rFont val="Arial"/>
        <family val="2"/>
      </rPr>
      <t>BANCADA PARTIDO CONSERVADOR</t>
    </r>
  </si>
  <si>
    <t xml:space="preserve">Secret Distr Gobierno
Secret Distr Desarrollo 
Director IDRD
Secret Distr Salud
Secret Distr Movilidad
Secret Distr Integración </t>
  </si>
  <si>
    <t>Contralor Distrital
Personero Distrital
Veedora Distrital
Comandante Policía Metropolitana
Alcaldes locales de Santa Fe, Kennedy y Chapinero</t>
  </si>
  <si>
    <t>477</t>
  </si>
  <si>
    <t>18 de agosto de 2016</t>
  </si>
  <si>
    <t>"Despues de 29 años: Limitaciones y perspectivas de la aplicación del Estatuto de Valorización en el Distrito Capital"</t>
  </si>
  <si>
    <r>
      <rPr>
        <b/>
        <sz val="12"/>
        <rFont val="Arial"/>
        <family val="2"/>
      </rPr>
      <t>Honorables Concejales</t>
    </r>
    <r>
      <rPr>
        <sz val="12"/>
        <rFont val="Arial"/>
        <family val="2"/>
      </rPr>
      <t xml:space="preserve">
 JOSÉ DAVID CASTELLANOS ORJUELA
</t>
    </r>
    <r>
      <rPr>
        <b/>
        <sz val="12"/>
        <rFont val="Arial"/>
        <family val="2"/>
      </rPr>
      <t>BANCADA PARTIDO CAMBIO RADICAL</t>
    </r>
  </si>
  <si>
    <t>Directora IDU
Secret Distr Hacienda</t>
  </si>
  <si>
    <t>478</t>
  </si>
  <si>
    <t>FORO
"Turismo, eje fundamental para el desarrollo económico de Bogotá"</t>
  </si>
  <si>
    <t>Secret Distr Desarrollo E.
Secret Distr Cultura R.D.
Durectora I.D. Turimos
Director I.D.Patrimonio C.</t>
  </si>
  <si>
    <t>María Claudia Macoutiere Ministra de Comercio
Paula Cortés Presidente Nal ANATO
Juan Luis Isaza Director Patrimonio Nal Ministerio Cultura
Andrés Ortega Gerente OPAIN S.A.
Sandra García Buró Convenciones Bogotá y Cundinamarca
Clara Inés Sánchez Experta Turismo Ciudades Creativas
Marco Llinas Vargas Vicepresidente Competitividad CCB
Claudia Henández directora Ejecutiva Ccodres
Lupoani Sánchez Celemin Presidente ACOLTES
Móniva Ramírez Gerente Centro
Edna Esperanza Rozo Bellon Univeridad Externado de Colombia
Contralor Distrital
Personero Distrital
Veedora Distrital</t>
  </si>
  <si>
    <t>503</t>
  </si>
  <si>
    <t>23 de agosto de 2016</t>
  </si>
  <si>
    <t>Diagnóstico intervención del Distrito en el Bronx</t>
  </si>
  <si>
    <r>
      <rPr>
        <b/>
        <sz val="12"/>
        <rFont val="Arial"/>
        <family val="2"/>
      </rPr>
      <t>Honorables Concejales</t>
    </r>
    <r>
      <rPr>
        <sz val="12"/>
        <rFont val="Arial"/>
        <family val="2"/>
      </rPr>
      <t xml:space="preserve">
ROBERTO HINESTROSA REY
YEFER YESID VEGA BOBADILLA
CÉSAR ALFONSO GARCÍA VARGAS
JULIO CÉSAR ACOSTA ACOSTA
JORGE LOZADA VALDERRAMA
ROLANDO ALBERTO GONZÁLEZ GARCÍA
 JOSÉ DAVID CASTELLANOS ORJUELA
PEDRO JULIÁN LÓPEZ SIERRA
PEDRO JULIÁN LÓPEZ SIERRA
JUAN FELIPE GRILLO CARRASCO
</t>
    </r>
    <r>
      <rPr>
        <b/>
        <sz val="12"/>
        <rFont val="Arial"/>
        <family val="2"/>
      </rPr>
      <t>BANCADA PARTIDO CAMBIO RADICAL</t>
    </r>
  </si>
  <si>
    <t>Secret General A.M.
Secret Distr Gobierno
Secret Distr Integracion S
Secret Distr Desarrollo E
Secret Distr Seguridad
Director IDIPRON
Directora DADEP</t>
  </si>
  <si>
    <t>504</t>
  </si>
  <si>
    <t>Estado financiero de los concesionarios del SITP</t>
  </si>
  <si>
    <r>
      <rPr>
        <b/>
        <sz val="12"/>
        <rFont val="Arial"/>
        <family val="2"/>
      </rPr>
      <t xml:space="preserve">Honorables Concejales
</t>
    </r>
    <r>
      <rPr>
        <sz val="12"/>
        <rFont val="Arial"/>
        <family val="2"/>
      </rPr>
      <t xml:space="preserve">ANTONIO ERESMID SANGUINO PÁEZ
JORGE EDUARDO TORRES CAMARGO
DORA LUCÍA BASTIDAS UBATE
EDWARD ANIBAL ARIAS RUBIO
MARÍA CLARA NAME RAMIREZ
HOSMAN YAITH MARTINEZ MORENO 
</t>
    </r>
    <r>
      <rPr>
        <b/>
        <sz val="12"/>
        <rFont val="Arial"/>
        <family val="2"/>
      </rPr>
      <t>BANCADA PARTIDO ALIANZA VERDE</t>
    </r>
  </si>
  <si>
    <t>Gerente Transmilenio
Secret Distr Movilidad</t>
  </si>
  <si>
    <t>505</t>
  </si>
  <si>
    <t>506</t>
  </si>
  <si>
    <t>Inversiones en el proyecto "Supérate Intercolagiados" en el Instituto Distrital de Recreación y Deporte - IDRD</t>
  </si>
  <si>
    <r>
      <rPr>
        <b/>
        <sz val="12"/>
        <rFont val="Arial"/>
        <family val="2"/>
      </rPr>
      <t xml:space="preserve">Honorables Concejales
</t>
    </r>
    <r>
      <rPr>
        <sz val="12"/>
        <rFont val="Arial"/>
        <family val="2"/>
      </rPr>
      <t xml:space="preserve">LUS MARINA GORDILLO SALINAS
MARÍA VICTORIA VARGAS SILVA
JORGE DURAN SILVA
HORACIO JOSÉ SERPA MONCADA
ARMANDO GUTIÉRREZ GONZÁLEZ
GERMAN AUGUSTO GARCIA MAYA
</t>
    </r>
    <r>
      <rPr>
        <b/>
        <sz val="12"/>
        <rFont val="Arial"/>
        <family val="2"/>
      </rPr>
      <t>BANCADA PARTIDO LIBERAL COLOMBIANO</t>
    </r>
  </si>
  <si>
    <t>Director IDRD
Secret Distr Educación</t>
  </si>
  <si>
    <r>
      <rPr>
        <b/>
        <sz val="12"/>
        <rFont val="Arial"/>
        <family val="2"/>
      </rPr>
      <t xml:space="preserve">Honorable Concejal </t>
    </r>
    <r>
      <rPr>
        <sz val="12"/>
        <rFont val="Arial"/>
        <family val="2"/>
      </rPr>
      <t xml:space="preserve">
NELLY PATRICIA MOSQUERA MURCIA
RUBEN DARÍO TORRADO PACHECO
</t>
    </r>
    <r>
      <rPr>
        <b/>
        <sz val="12"/>
        <rFont val="Arial"/>
        <family val="2"/>
      </rPr>
      <t>PARTIDO DE LA UNIDAD NACIONAL 
DE LA U</t>
    </r>
  </si>
  <si>
    <t>Secret Distr Gobierno
Secret Distr Seguridad
Secret Distr Integración S</t>
  </si>
  <si>
    <t>SE TRASLADO A LA SECRETARIA GENERAL 
(23-08-2016)</t>
  </si>
  <si>
    <r>
      <t xml:space="preserve">ENVIO DE CUEST
(14-03-2016)
</t>
    </r>
    <r>
      <rPr>
        <b/>
        <sz val="12"/>
        <color rgb="FF0070C0"/>
        <rFont val="Arial"/>
        <family val="2"/>
      </rPr>
      <t>PRIORIZADA
(11-03-2016)</t>
    </r>
    <r>
      <rPr>
        <sz val="12"/>
        <color rgb="FF0070C0"/>
        <rFont val="Arial"/>
        <family val="2"/>
      </rPr>
      <t xml:space="preserve">
</t>
    </r>
    <r>
      <rPr>
        <sz val="12"/>
        <color theme="9" tint="-0.499984740745262"/>
        <rFont val="Arial"/>
        <family val="2"/>
      </rPr>
      <t xml:space="preserve">COMUNICACIÓN
HC-ANTONIO SG
FALT-RESPT. ETB
(05-05-2016)
</t>
    </r>
    <r>
      <rPr>
        <b/>
        <sz val="12"/>
        <color rgb="FF0070C0"/>
        <rFont val="Arial"/>
        <family val="2"/>
      </rPr>
      <t>PRIORIZADA
(10-08-2016)</t>
    </r>
  </si>
  <si>
    <t>Gerente EAAB
Secret Distr Hábitat
Contralor Distrital
RESPT-Personero Distrital-(26-08-2016)-1CD</t>
  </si>
  <si>
    <t>Gerente Transmilenio
RESPT-Secret Distr Movilidad-(30-08-2016)</t>
  </si>
  <si>
    <r>
      <t xml:space="preserve">SOLICITUDES DE PRÓRROGA
S.D.GOBIERNO
(26-08-2016)
</t>
    </r>
    <r>
      <rPr>
        <b/>
        <sz val="12"/>
        <color theme="7" tint="-0.249977111117893"/>
        <rFont val="Arial"/>
        <family val="2"/>
      </rPr>
      <t>SE NEGO PRORROGA
S-D-MOVILIDAD
(29-08-2016)</t>
    </r>
  </si>
  <si>
    <r>
      <t xml:space="preserve">SOLICITUDES DE PRÓRROGA
GG-EAAB
(26-08-2016)
</t>
    </r>
    <r>
      <rPr>
        <b/>
        <sz val="12"/>
        <color theme="7" tint="-0.249977111117893"/>
        <rFont val="Arial"/>
        <family val="2"/>
      </rPr>
      <t>SE NEGO PRORROGA
S-D-HABITAT
(29-08-2016)</t>
    </r>
  </si>
  <si>
    <r>
      <t xml:space="preserve">SOLICITUDES DE PRÓRROGA
S.D.GOBIERNO
S.D.INTEGRACION
(26-08-2016)
SOLICITUDES DE PRÓRROGA
S.D.DESARROLLO
(26-08-2016)
</t>
    </r>
    <r>
      <rPr>
        <b/>
        <sz val="12"/>
        <color theme="7" tint="-0.249977111117893"/>
        <rFont val="Arial"/>
        <family val="2"/>
      </rPr>
      <t>SE NEGO PRORROGA
S-D-MOVILIDAD
(29-08-2016)</t>
    </r>
  </si>
  <si>
    <r>
      <t xml:space="preserve">SOLICITUDES DE PRÓRROGA
S.D.HACIENDA
(26-08-2016)
</t>
    </r>
    <r>
      <rPr>
        <b/>
        <sz val="12"/>
        <color theme="7" tint="-0.249977111117893"/>
        <rFont val="Arial"/>
        <family val="2"/>
      </rPr>
      <t>SE NEGO PRORROGA
GG-IDU
(29-08-2016)</t>
    </r>
  </si>
  <si>
    <t xml:space="preserve">SE TRASLADO A LA SECRETARIA GENERAL </t>
  </si>
  <si>
    <t>Directora IDU
RESPT- Secret Distr Hacienda (31-08-2016)</t>
  </si>
  <si>
    <t xml:space="preserve">RESPT Secret Distr Desarrollo E. (31-08-2016)
RESPT-Secret Distr Cultura R.D.(30-08-2016)
RESPT-Directora I.D. Turimos(30-08-206)
RESPT-Director I.D.Patrimonio C.(30-08-2016) </t>
  </si>
  <si>
    <t>Tarifas de acueducto y alcantarillado</t>
  </si>
  <si>
    <t>Recursos destinado para la atención de habitantes de la calle en Bogotá</t>
  </si>
  <si>
    <t>SOLICITUD DE PRÓRROGA
G.TRANMILENIO
(31-08-2016)</t>
  </si>
  <si>
    <r>
      <t xml:space="preserve">ENVIO DE CUEST (12-02-2016)
</t>
    </r>
    <r>
      <rPr>
        <b/>
        <sz val="12"/>
        <rFont val="Arial"/>
        <family val="2"/>
      </rPr>
      <t>TRASLADADA A LA SECRETARIA GENERAL 
(31-08-2016)</t>
    </r>
  </si>
  <si>
    <r>
      <t xml:space="preserve">ENVIO DE CUEST
(17-03-2016)
</t>
    </r>
    <r>
      <rPr>
        <b/>
        <sz val="12"/>
        <color rgb="FFFF0000"/>
        <rFont val="Arial"/>
        <family val="2"/>
      </rPr>
      <t>TRASLADADA A LA SECRETARIA GENERAL 
(31-08-2016)</t>
    </r>
  </si>
  <si>
    <r>
      <t xml:space="preserve">ENVIO DE CUEST (19-04-2016)
</t>
    </r>
    <r>
      <rPr>
        <b/>
        <sz val="12"/>
        <color rgb="FFFF0000"/>
        <rFont val="Arial"/>
        <family val="2"/>
      </rPr>
      <t>TRASLADADA A LA SECRETARIA GENERAL 
(31-08-2016)</t>
    </r>
  </si>
  <si>
    <r>
      <t xml:space="preserve">ENVIO DE CUEST (21-04-2016)
</t>
    </r>
    <r>
      <rPr>
        <b/>
        <sz val="12"/>
        <color rgb="FFFF0000"/>
        <rFont val="Arial"/>
        <family val="2"/>
      </rPr>
      <t>PRORROGA
S.D.SALUD.
(26-04-2016)
TRASLADADA A LA SECRETARIA GENERAL 
(31-08-2016)</t>
    </r>
  </si>
  <si>
    <t>513</t>
  </si>
  <si>
    <t>31 de agosto de 2016</t>
  </si>
  <si>
    <t>"Seguimiento a los recursos derivados de la compensación de las obligaciones urbanísticas en el marco del Decreto 562 de 2014"</t>
  </si>
  <si>
    <t xml:space="preserve">Secret Distr Hacienda
Secret Distr Planeación
Direct D.A.Defensoría E.P.
Director IDRD
Directora IDU
S.D.Movilidad
S.D. Hábitat
</t>
  </si>
  <si>
    <t>514</t>
  </si>
  <si>
    <t>515</t>
  </si>
  <si>
    <t>516</t>
  </si>
  <si>
    <t>517</t>
  </si>
  <si>
    <t>Menejo ambiental de llantas y neumáticos usados en Bogotá</t>
  </si>
  <si>
    <t>S.D. Gobierno
S. D. Ambiente
Directora UAESP
GG - EAAB</t>
  </si>
  <si>
    <t>Avalúos catastrales requeridos por el Distrito</t>
  </si>
  <si>
    <t>S.D. Planeación
S.D. Hacienda
Directora UAE-Catastro D.</t>
  </si>
  <si>
    <t>S.D. Hábitat
Directora IDU
S.D. Movilidad
Contralor Distrital
Personero Distrital
Veedora Distrital</t>
  </si>
  <si>
    <t xml:space="preserve">Plan de inversiones asignado al Cuerpo Oficial de Bomberos (COB) de Bogotá D. C. </t>
  </si>
  <si>
    <r>
      <rPr>
        <b/>
        <sz val="12"/>
        <rFont val="Arial"/>
        <family val="2"/>
      </rPr>
      <t>Honorables Concejales</t>
    </r>
    <r>
      <rPr>
        <sz val="12"/>
        <rFont val="Arial"/>
        <family val="2"/>
      </rPr>
      <t xml:space="preserve">
ROLANDO ALBERTO GONZÁLEZ GARCÍA
YEFER YESID VEGA BOBADILLA
JULIO CÉSAR ACOSTA ACOSTA
JOSÉ DAVID CASTELLANOS ORJUELA
CÉSAR ALFONSO GARCÍA VARGAS
JUAN FELIPE GRILLO CARRASCO
ROBERTO HINESTROSA REY
PEDRO JULIÁN LÓPEZ SIERRA
JORGE LOZADA VALDERRAMA
</t>
    </r>
    <r>
      <rPr>
        <b/>
        <sz val="12"/>
        <rFont val="Arial"/>
        <family val="2"/>
      </rPr>
      <t>BANCADA PARTIDO CAMBIO RADICAL</t>
    </r>
  </si>
  <si>
    <t>S. D. Gobierno
Director UAECO Bomberos  de Bogotá D.C.</t>
  </si>
  <si>
    <t>Disminución de la desigualdad y promoción de la seguridad alimentaria de la ciudad a través de la agricultura en la zona rural de Bogotá (Mercados Campesinos)</t>
  </si>
  <si>
    <t>S. D. Desarrollo E.</t>
  </si>
  <si>
    <t>Contralor Distrital
Personero Distrital
Veedora Distrital
Asociaciones de mercados capecinos
Asociaciones de agricultura en Bogotá</t>
  </si>
  <si>
    <t xml:space="preserve">Secret Distr Seguridad 
RESPT- Secret Distr Gobierno (31-08-2016)
RESPT-Secret General A.M.(29-08-2016)
RESPT-Secret Distr Movilidad-(01-09-2016)
RESPT-Secret Distr Ambiente(26-08-2016)
RESPT Secret Distr Integracion S (31-08-2016)
Secret Distr Mujer
</t>
  </si>
  <si>
    <t>RESPT-Secret Distr Gobierno- (31-08-2016)
Secret Distr Desarrollo 
Director ID-TURISMO-(30-08-2016)
RESPT-Secret Distr Salud-(26-08-2016) 
Secret Distr Movilidad
Secret Distr Integración 
RESPT-Secret Distr Cultura R.D.(30-08-2016)</t>
  </si>
  <si>
    <t>RESPT-Secret Distr Hábitat-(01-09-2016)
RESPT-Gerente E.A.A.B.-(02-09-2016)
Direct Genen UAESP</t>
  </si>
  <si>
    <r>
      <t xml:space="preserve">SOLICITUDES DE PRÓRROGA
S.D.DESARROLLO
(26-08-2016)
</t>
    </r>
    <r>
      <rPr>
        <b/>
        <sz val="12"/>
        <color rgb="FF0070C0"/>
        <rFont val="Arial"/>
        <family val="2"/>
      </rPr>
      <t xml:space="preserve">PRIORIZADA
(01-09-2016) </t>
    </r>
  </si>
  <si>
    <t>RESPT-Directora IDU-(02-09-2016)-1CD
RESPT- Secret Distr Hacienda (31-08-2016)</t>
  </si>
  <si>
    <t>FORO
"Nuevo código de Policía y convivencia: Aplicación e implementación en el Distrito Capital"</t>
  </si>
  <si>
    <r>
      <t xml:space="preserve">RECIBIDA DE LA SECRETARIA GENERAL
15 JULIO 2016
</t>
    </r>
    <r>
      <rPr>
        <b/>
        <sz val="12"/>
        <color rgb="FF0070C0"/>
        <rFont val="Arial"/>
        <family val="2"/>
      </rPr>
      <t>PRIORIZADO
(14-07-2016)</t>
    </r>
  </si>
  <si>
    <t>RESPT-Gerente Transmilenio-(05-09-2016)
RESPT-Secret Distr Movilidad-(30-08-2016)</t>
  </si>
  <si>
    <r>
      <rPr>
        <b/>
        <sz val="12"/>
        <rFont val="Arial"/>
        <family val="2"/>
      </rPr>
      <t>ENVIO DE CUEST (21-04-2016)</t>
    </r>
    <r>
      <rPr>
        <b/>
        <sz val="12"/>
        <color rgb="FF0070C0"/>
        <rFont val="Arial"/>
        <family val="2"/>
      </rPr>
      <t xml:space="preserve">
PRIORIZADA
(21-04-2016)
</t>
    </r>
    <r>
      <rPr>
        <b/>
        <sz val="12"/>
        <color theme="9" tint="-0.499984740745262"/>
        <rFont val="Arial"/>
        <family val="2"/>
      </rPr>
      <t xml:space="preserve">COMUNICACIÓN
HC-PEDRO LOPEZ
FALT-RESPT. UAES
(05-05-2016)
</t>
    </r>
    <r>
      <rPr>
        <b/>
        <sz val="12"/>
        <color rgb="FF0070C0"/>
        <rFont val="Arial"/>
        <family val="2"/>
      </rPr>
      <t>PRIORIZADA
(05-09-2016)</t>
    </r>
  </si>
  <si>
    <t>PRIORIZADA
(10-06-2016)
PRIORIZADA
(05-09-2016)</t>
  </si>
  <si>
    <r>
      <t xml:space="preserve">SOLICITUDES DE PRÓRROGA
GG-EAAB
(26-08-2016)
</t>
    </r>
    <r>
      <rPr>
        <b/>
        <sz val="12"/>
        <color theme="7" tint="-0.249977111117893"/>
        <rFont val="Arial"/>
        <family val="2"/>
      </rPr>
      <t xml:space="preserve">SE NEGO PRORROGA
S-D-HABITAT
(29-08-2016)
</t>
    </r>
  </si>
  <si>
    <t>SOLICITUD DE PRÓRROGA
S.D. GOBIERNO
(02-09-2016)</t>
  </si>
  <si>
    <t>RESPT-Secret Distr Hábitat-(01-09-2016)
RESPT-Gerente E.A.A.B.-(02-09-2016)
RESPT-Direct Genen UAESP(01-09-2016)
2-RESPT-CAP-SB-(02-09-2016)1CD</t>
  </si>
  <si>
    <t xml:space="preserve">RESPT- Secret Distr Seguridad  (31-08-2016)
RESPT- Secret Distr Gobierno (31-08-2016)
RESPT-Secret General A.M.(29-08-2016)
RESPT-Secret Distr Movilidad-(01-09-2016)
RESPT-Secret Distr Ambiente(26-08-2016)
RESPT Secret Distr Integracion S (31-08-2016)
REPT-Secret Distr Mujer  (31-08-2016)
</t>
  </si>
  <si>
    <t>REPT-S.D. Planeación-(06-09-2016)
RESPT-S.D. Hacienda-(06-09-2016)
RESPT-Directora UAE-Catastro D.-(06-09-2016) 1CD
RESPT-IDU-(07-09-2016)
RESPT-S-D-MOVILIDAD-(08-09-2016)</t>
  </si>
  <si>
    <t>RESPT-S. D. Gobierno-(08-09-2016)
RESPT-D- UAECO Bomberos-Bogotá-(08-09-2016)</t>
  </si>
  <si>
    <t xml:space="preserve">RESPT-Secret Distr Hacienda-(06-09-2016) 
RESPT-Secret Distr Planeación-(08-09-2016)
Direct D.A.Defensoría E.P.
RESPT-Director IDRD-(06-09-2016)
RESPT-Directora IDU-(07-09-2016)
RESPT-S.D.Movilidad-(07-09-2016)
RESPT-S.D. Hábitat-(08-09-2016)
</t>
  </si>
  <si>
    <t>RESPT-S. D. Desarrollo E.-(09-09-2016)</t>
  </si>
  <si>
    <t>534</t>
  </si>
  <si>
    <t>Contratación en el Distrito</t>
  </si>
  <si>
    <r>
      <rPr>
        <b/>
        <sz val="12"/>
        <rFont val="Arial"/>
        <family val="2"/>
      </rPr>
      <t>Honorables Concejales</t>
    </r>
    <r>
      <rPr>
        <sz val="12"/>
        <rFont val="Arial"/>
        <family val="2"/>
      </rPr>
      <t xml:space="preserve">
JULIO CÉSAR ACOSTA ACOSTA
ROBERTO HINESTROSA REY
JORGE LOZADA VALDERRAMA
CÉSAR ALFONSO GARCÍA VARGAS
JOSÉ DAVID CASTELLANOS ORJUELA
JUAN FELIPE GRILLO CARRASCO
ROLANDO ALBERTO GONZÁLEZ GARCÍA
PEDRO JULIÁN LÓPEZ SIERRA
YEFER YESID VEGA BOBADILLA
</t>
    </r>
    <r>
      <rPr>
        <b/>
        <sz val="12"/>
        <rFont val="Arial"/>
        <family val="2"/>
      </rPr>
      <t>BANCADA PARTIDO CAMBIO RADICAL</t>
    </r>
  </si>
  <si>
    <t xml:space="preserve">S.D. Gobierno
S.D. Hábitat
S.D. Planeación
S. General A.M.
S.D. Amabiente
S. Privada
S.D. Movilidad
S.D. Integración S.
S.D. Educación
S.D. Salud
S.D. Desarrollo E.
S.D. Hacienda
S.D. de la Mujer
S.D. Cultura R.D.
S.D. Seguridad
</t>
  </si>
  <si>
    <t>535</t>
  </si>
  <si>
    <t>Ejecución presupuestal en Fondo de Desarrollo Local</t>
  </si>
  <si>
    <t xml:space="preserve">Contralor Distrital
Personero Distrital
Veedora Distrital
Comandante Policía Metropolitana
Gerente Fdo Seguridad V.
D.D.A. Defensoría E.P.
D.I.D. Recreación y D.
Gerente Lotería B.
Gerente E.A.A.B.
Directora I.D.U.
D. Jardín Botánico J.C.M.
Veinte (20) Alcaldes locales 
</t>
  </si>
  <si>
    <r>
      <rPr>
        <b/>
        <sz val="12"/>
        <rFont val="Arial"/>
        <family val="2"/>
      </rPr>
      <t xml:space="preserve">Honorable Concejal </t>
    </r>
    <r>
      <rPr>
        <sz val="12"/>
        <rFont val="Arial"/>
        <family val="2"/>
      </rPr>
      <t xml:space="preserve">
RUBÉN DARÍO TORRADO PACHECO
NELLY PATRICIA MOSQUERA MURCIA
</t>
    </r>
    <r>
      <rPr>
        <b/>
        <sz val="12"/>
        <rFont val="Arial"/>
        <family val="2"/>
      </rPr>
      <t>PARTIDO DE LA UNIDAD NACIONAL 
DE LA U</t>
    </r>
  </si>
  <si>
    <t>S.D. Hacienda
S.D. Planeación
S.D. Gobierno
Veinte (20) Alcaldes Locales</t>
  </si>
  <si>
    <t>536</t>
  </si>
  <si>
    <t>S.D. Movilidad
Gerente Transmilenio</t>
  </si>
  <si>
    <t>10 de septiembre de 2016</t>
  </si>
  <si>
    <t>Clonación de tarjetas SITP: ¿Cuánto se seguirá pediendo?</t>
  </si>
  <si>
    <t>537</t>
  </si>
  <si>
    <t>14 de septiembre de 2016</t>
  </si>
  <si>
    <t>Contaminación atmosférica, hídrica y sonora en Bogotá</t>
  </si>
  <si>
    <t>S.D. Ambiente
S.D. Salud
Gerente E.A.A.B.
Contralor Distrital
Personero Distrital</t>
  </si>
  <si>
    <t>Veeduria Distrital</t>
  </si>
  <si>
    <t>538</t>
  </si>
  <si>
    <t>"Transmilenio pesado por la Carrera Septima"</t>
  </si>
  <si>
    <t>S.D. Movilidad
Gerente Transmilenio
S.D.Hacienda
S.D. Ambiente
S.D. Hábitat</t>
  </si>
  <si>
    <t>539</t>
  </si>
  <si>
    <t>¿Avalúos catastrales, reflejan la realidad económica de los inmuebles en Bogotá?</t>
  </si>
  <si>
    <r>
      <rPr>
        <b/>
        <sz val="12"/>
        <rFont val="Arial"/>
        <family val="2"/>
      </rPr>
      <t>Honorables Concejales</t>
    </r>
    <r>
      <rPr>
        <sz val="12"/>
        <rFont val="Arial"/>
        <family val="2"/>
      </rPr>
      <t xml:space="preserve">
PEDRO JULIÁN LÓPEZ SIERRA
JOSÉ DAVID CASTELLANOS ORJUELA
</t>
    </r>
    <r>
      <rPr>
        <b/>
        <sz val="12"/>
        <rFont val="Arial"/>
        <family val="2"/>
      </rPr>
      <t>BANCADA PARTIDO CAMBIO RADICAL</t>
    </r>
  </si>
  <si>
    <t>S.D. Hacienda
Directora U.A.E. Catastro D.</t>
  </si>
  <si>
    <r>
      <t xml:space="preserve">SOLICITUD DE PRÓRROGA
S.D. DESARROLLO
(05-09-2016)
</t>
    </r>
    <r>
      <rPr>
        <b/>
        <sz val="12"/>
        <color rgb="FF0070C0"/>
        <rFont val="Arial"/>
        <family val="2"/>
      </rPr>
      <t xml:space="preserve">PRIORIZADA
(16-09-2016) </t>
    </r>
  </si>
  <si>
    <t xml:space="preserve">RESPT-S.D. Gobierno-(09-09-2016)
RESPT-S. D. Ambiente-(07-09-2016)-1CD
RESPT-Directora UAESP (15-09-2016)
RESPT-GG - EAAB-(06-09-2016) </t>
  </si>
  <si>
    <t>RESPT-Gerente EAAB-(02-09-2016)
RESPT-Secret Distr Hábitat-(02-09-2016)
Contralor Distrital
RESPT-Personero Distrital-(26-08-2016)-1CD
RESPT-CRAP-SB-(06-09-2016) 3DCTS-1CD
RESPT-SUPERSERVICIOS-(19-09-2016) 1CD</t>
  </si>
  <si>
    <t>RESPT-S.D. Hacienda-(20-09-2016) 1CD
RESPT-Directora U.A.E. Catastro D.-(20-09-2016) 1CD</t>
  </si>
  <si>
    <t>545</t>
  </si>
  <si>
    <t>20 de septiembre de 2016</t>
  </si>
  <si>
    <t>546</t>
  </si>
  <si>
    <t>Metro elevado para Bogotá</t>
  </si>
  <si>
    <t>S.D. Movilidad
Gerente Transmilenio
Directora IDU
Gerente Empresa Metro</t>
  </si>
  <si>
    <t>Ministro de Hacienda
Director DNP
Contralor Distrital
Personero Distrital
Veedora Distrital</t>
  </si>
  <si>
    <t>Presupuesto de inversión y salvamento de las Plazas de Mercado en el Plan de Desarrollo “Bogotá Mejor para Todos”</t>
  </si>
  <si>
    <r>
      <rPr>
        <b/>
        <sz val="12"/>
        <rFont val="Arial"/>
        <family val="2"/>
      </rPr>
      <t>Honorables Concejales</t>
    </r>
    <r>
      <rPr>
        <sz val="12"/>
        <rFont val="Arial"/>
        <family val="2"/>
      </rPr>
      <t xml:space="preserve">
ROGER CARRILLO CAMPO
GLORIA ELSY DÍAZ MARTÍNEZ
NELSON ENRIQUE CUBIDES SALAZAR
 </t>
    </r>
    <r>
      <rPr>
        <b/>
        <sz val="12"/>
        <rFont val="Arial"/>
        <family val="2"/>
      </rPr>
      <t>BANCADA PARTIDO CONSERVADOR</t>
    </r>
  </si>
  <si>
    <t>S.D. Hacienda
S.D. Gobierno
Directora IPES
S.D. Desarrollo E.</t>
  </si>
  <si>
    <t>RESPT-S.D. Ambiente-(22-09-2016) 1CD
RESPT-S.D. Salud (20-09-2016)
RESPT-Gerente E.A.A.B.-(21-09-2016)
Contralor Distrital
RESPT-Personero Distrital-(16-09-2016)</t>
  </si>
  <si>
    <t>RESPT-S.D. Movilidad-(21-09-2016)
Gerente Transmilenio
RESPT-S.D.Hacienda-(16-09-2016) 
RESPT-S.D. Ambiente-(21-09-2016)
G134RESPT-S.D. Hábitat-(19-9-2016)</t>
  </si>
  <si>
    <t>RESPT-S.D. Gobierno-(22-09-2016) 1CD
RESPT-S.D. Hábitat-(16-09-2016) 
RESPT-S.D. Planeación-(16-09-2016) 
S. General A.M.
RESPT-S.D. Amabiente-(19-09-2016)1CD
S. Privada
RESPT-S.D. Movilidad-(19.09.2016) 
S.D. Integración S.
RESPT-S.D. Educación-(23-09-2016) 
RESPT-S.D. Salud-(20-09-2016)1CD
RESPT-S.D. Desarrollo E.-(22-09-2016) 
RESPT-S.D. Hacienda-(16-09-2016) 1CD
S.D. de la Mujer
RESPT-S.D. Cultura R.D.-(23-09-2016)1CD
S.D. Seguridad
GG-EAAB (15-09-2016)1CD
RESPT-DG-IDRD-(16-09-2016)1CD
RESPT-DG-IDU-(16-09-2016) 
RESPT-LOTERIA DE BOGOTA(16-09-2016) 1CD RESPT-ALC-LOC-BOSA-(19-09-2016) 1CD
RESPT-JARDI BOTANICO-(19-09-2016)1CD
RESPT-FDO-VIGILANCIA-S-(19-09-2016) 
RESPT-ALC-LOC-TUNJUELITO (22-09-2016) 1CD
RESPT-ALC-LOC-MARTIRES-(23-09-2016) 
RESPT-FONDO-VIGILANCI-SEG(23-09-2016) 
RESPT-ALC-LOC-SUMAPAZ-(23-09-2016) 1CD</t>
  </si>
  <si>
    <t>REPT-S.D. Hacienda-(23-09-2016) 
S.D. Gobierno
Directora IPES
S.D. Desarrollo E.</t>
  </si>
  <si>
    <r>
      <rPr>
        <b/>
        <sz val="12"/>
        <rFont val="Arial"/>
        <family val="2"/>
      </rPr>
      <t xml:space="preserve">Honorable Concejal </t>
    </r>
    <r>
      <rPr>
        <sz val="12"/>
        <rFont val="Arial"/>
        <family val="2"/>
      </rPr>
      <t xml:space="preserve">
MARÍA VICTORIA VARGAS SILVA
</t>
    </r>
    <r>
      <rPr>
        <b/>
        <sz val="12"/>
        <rFont val="Arial"/>
        <family val="2"/>
      </rPr>
      <t>PARTIDO LIBERAL COLOMBIANO</t>
    </r>
  </si>
  <si>
    <t xml:space="preserve">RESPT-S.D. Hacienda-(16-09-2016) 1CD
RESPT-S.D. Planeación-(19-09-2016) 1CD
RESPT-S.D. Gobierno-(27-09-2016) 1CD
Veinte (20) Alcaldes Locales
RESPT-ALC-LOC-BOSA-(19-09-2016) 1CD
RESPT-ALC-LOC-TUNJUELITO (22-09-2016) 1CD
</t>
  </si>
  <si>
    <t>RESPT-S.D. Movilidad-(15-09-2016) 
RESPT-Gerente Transmilenio-(26-09-2016)</t>
  </si>
  <si>
    <t>RESPT-Director IDRD 812-09-2016) 1CD
RESPT-Secret Distr Educación-(06-09-2016)-1CD</t>
  </si>
  <si>
    <t>SOLICITUD DE PRÓRROGA
DG-IDU
(27-09-2016)</t>
  </si>
  <si>
    <t>RESPT-Secret Distr Gobierno- (31-08-2016)
RESPT-Secret Distr Desarrollo-(02-09-2016) 
Director ID-TURISMO-(30-08-2016)
RESPT-Secret Distr Salud-(26-08-2016) 
Secret Distr Movilidad
RESPT-Secret Distr Integración-(27-09-2016)1CD 
RESPT-Secret Distr Cultura R.D.(30-08-2016)</t>
  </si>
  <si>
    <t>COMUNICACIÓN
HC- JD-CASTELLANOS
FALT-RESPT
DG-DADEP
(27-09-2016)</t>
  </si>
  <si>
    <r>
      <rPr>
        <b/>
        <sz val="10"/>
        <color rgb="FFFF0000"/>
        <rFont val="Arial"/>
        <family val="2"/>
      </rPr>
      <t>SOLICITUD DE PRÓRROGA
S.D. CULTURA
(15-09-2016)
SOLICITUD DE PRÓRROGA
S.D. GOBIERNO
(15-09-2016)
SOLICITUD DE PRÓRROGA
S.D. INTEGRACION S.
(19-09-2016)
SOLICITUD DE PRÓRROGA
S.D. DESARROLLO E.</t>
    </r>
    <r>
      <rPr>
        <b/>
        <sz val="12"/>
        <color rgb="FFFF0000"/>
        <rFont val="Arial"/>
        <family val="2"/>
      </rPr>
      <t xml:space="preserve">
(19-09-2016)
</t>
    </r>
    <r>
      <rPr>
        <b/>
        <sz val="12"/>
        <color rgb="FF0070C0"/>
        <rFont val="Arial"/>
        <family val="2"/>
      </rPr>
      <t xml:space="preserve">PRIORIZADA
(22-09-2016)
</t>
    </r>
    <r>
      <rPr>
        <b/>
        <sz val="12"/>
        <color theme="9" tint="-0.499984740745262"/>
        <rFont val="Arial"/>
        <family val="2"/>
      </rPr>
      <t>COMUNICACIÓN
HC- JC-ACOSTA
FALT-RESPTS
SGAM-SD-MJ
(27-09-2016)</t>
    </r>
  </si>
  <si>
    <r>
      <t xml:space="preserve">SOLICITUD DE PRÓRROGA
S.D. GOBIERNO
(15-09-2016)
SOLICITUD DE PRÓRROGA
S.D. PLANEACION
(19-09-2016)
</t>
    </r>
    <r>
      <rPr>
        <b/>
        <sz val="10"/>
        <color theme="9" tint="-0.499984740745262"/>
        <rFont val="Arial"/>
        <family val="2"/>
      </rPr>
      <t>COMUNICACIÓN
HC- RD-TORRADO
FALT-RESPTS
18-ALC-LOC
(27-09-2016)</t>
    </r>
  </si>
  <si>
    <t>COMUNICACIÓN
HC- GLORIA-S-DIAZ
FALT-RESPTS
CONTRALORIA
(27-09-2016)</t>
  </si>
  <si>
    <r>
      <t xml:space="preserve">SOLICITUD DE PRÓRROGA
S.D. GOBIERNO
(26-09-2016)
SOLICITUD DE PRÓRROGA
DG-IPES
(26-09-2016)
</t>
    </r>
    <r>
      <rPr>
        <b/>
        <sz val="12"/>
        <color rgb="FF0070C0"/>
        <rFont val="Arial"/>
        <family val="2"/>
      </rPr>
      <t>SE NIEGA UN PRORROGA SD DESARROLLO E
(28-09-2016)</t>
    </r>
  </si>
  <si>
    <r>
      <rPr>
        <b/>
        <sz val="12"/>
        <color theme="9" tint="-0.499984740745262"/>
        <rFont val="Arial"/>
        <family val="2"/>
      </rPr>
      <t>COMUNICACIÓN
HC- PJ-SANTIESTEBAN
FALT-RESPTS
(28-09-2016)
CONTRALORIA</t>
    </r>
    <r>
      <rPr>
        <b/>
        <sz val="12"/>
        <rFont val="Arial"/>
        <family val="2"/>
      </rPr>
      <t xml:space="preserve">
TRASLADADA A COMISION P DEL PLAN
(28-09-2016)</t>
    </r>
  </si>
  <si>
    <r>
      <rPr>
        <b/>
        <sz val="12"/>
        <rFont val="Arial"/>
        <family val="2"/>
      </rPr>
      <t>Honorables Concejales</t>
    </r>
    <r>
      <rPr>
        <sz val="12"/>
        <rFont val="Arial"/>
        <family val="2"/>
      </rPr>
      <t xml:space="preserve">
MARÍA VICTORIA VARGAS SILVA
ARMANDO GUTIÉRREZ GONZÁLEZ
JORGE DURAN SILVA
</t>
    </r>
    <r>
      <rPr>
        <b/>
        <sz val="12"/>
        <rFont val="Arial"/>
        <family val="2"/>
      </rPr>
      <t>BANCADA PARTIDO LIBERAL COLOMBIANO</t>
    </r>
  </si>
  <si>
    <r>
      <t xml:space="preserve">COMUNICACIÓN
HC- GLORIA-S-DIAZ
FALT-RESPTS
CONTRALORIA
(27-09-2016)
</t>
    </r>
    <r>
      <rPr>
        <b/>
        <sz val="12"/>
        <color rgb="FF0070C0"/>
        <rFont val="Arial"/>
        <family val="2"/>
      </rPr>
      <t>PRIORIZADA
(29-09-2016)</t>
    </r>
  </si>
  <si>
    <t>356</t>
  </si>
  <si>
    <t>"CORABASTOS y la Sehuridad Alimentaria"</t>
  </si>
  <si>
    <r>
      <rPr>
        <b/>
        <sz val="12"/>
        <rFont val="Arial"/>
        <family val="2"/>
      </rPr>
      <t xml:space="preserve">Honorables Concejales
</t>
    </r>
    <r>
      <rPr>
        <sz val="12"/>
        <rFont val="Arial"/>
        <family val="2"/>
      </rPr>
      <t xml:space="preserve">GLORIA STELLA DÍAZ ORTIZ
JAIRO CARDOZO SALAZAR
</t>
    </r>
    <r>
      <rPr>
        <b/>
        <sz val="12"/>
        <rFont val="Arial"/>
        <family val="2"/>
      </rPr>
      <t>MOVIMIENTO POLÍTICO MIRA</t>
    </r>
  </si>
  <si>
    <t>Secret Distr Desarrollo E
Direct UAESP
Secret Distr Planeación
Gerente E Renovacion U</t>
  </si>
  <si>
    <t>Director DPN
Gerente CORABASTOS Bogotá
Director ABACO
Director Bco. Alimentos Bogotá
Contralor Distrital
Personero Distrital
Veedora Distrital</t>
  </si>
  <si>
    <t>Situación Financiera de la Personeria de Bogotá</t>
  </si>
  <si>
    <t>RESPT-S.D. Movilidad-(30-09-2016)
Gerente Transmilenio
2-RESPT-Directora IDU-(03-10-2016)
Gerente Empresa Metro</t>
  </si>
  <si>
    <r>
      <t xml:space="preserve">SOLICITUD DE PRÓRROGA
DG-IDU
SD-MOVILIDAD
(27-09-2016)
</t>
    </r>
    <r>
      <rPr>
        <b/>
        <sz val="12"/>
        <color theme="9" tint="-0.499984740745262"/>
        <rFont val="Arial"/>
        <family val="2"/>
      </rPr>
      <t>COMUNICACIÓN
HC- MARIA V. VARGAS S.
FALT-RESPTS
TRANSMILENIO y GERENTE METRO
(03-10-2016)</t>
    </r>
  </si>
  <si>
    <t>RECIBIDA DE LA SECRETARIA GENERAL
30 SEPTIEMBRE 2016</t>
  </si>
  <si>
    <t>Secretario Distrital de Desarrollo Económico Prorroga 2016EE7354-08-06-16  Rep.. 2016ER14646-13-06-16 , UAESP  RTA 2016ER15134  20-06-2016, 
Planeación  Prorroga 2016EE7351-08-06-16 Rep.. 2016ER14585-10-06-16 y 
ERU Rep.. 2016ER14516-09-06-16</t>
  </si>
  <si>
    <r>
      <t xml:space="preserve">PRIORIZADA
(25-08-2016)
</t>
    </r>
    <r>
      <rPr>
        <b/>
        <sz val="11"/>
        <color rgb="FFFF0000"/>
        <rFont val="Arial"/>
        <family val="2"/>
      </rPr>
      <t xml:space="preserve">SOLICITUDES DE PRÓRROGA
GG-EAAB
(26-08-2016)
</t>
    </r>
    <r>
      <rPr>
        <b/>
        <sz val="11"/>
        <color theme="7" tint="-0.249977111117893"/>
        <rFont val="Arial"/>
        <family val="2"/>
      </rPr>
      <t>SE NEGO PRORROGA
S-D-HABITAT
(29-08-2016)</t>
    </r>
  </si>
  <si>
    <t>566</t>
  </si>
  <si>
    <t>Gestión accionaria y financiera del Grupo Empresarial Energía de Bogotá</t>
  </si>
  <si>
    <r>
      <rPr>
        <b/>
        <sz val="12"/>
        <rFont val="Arial"/>
        <family val="2"/>
      </rPr>
      <t>Honorables Concejales</t>
    </r>
    <r>
      <rPr>
        <sz val="12"/>
        <rFont val="Arial"/>
        <family val="2"/>
      </rPr>
      <t xml:space="preserve">
ARMANDO GUTIÉRREZ GONZÁLEZ
HORACIO JOSÉ SERPA MONCADA
JORGE DURAN SILVA
LUZ MARINA GORDILLO SALINAS
MARÍA VICTORIA VARGAS SILVA
GERNANAUGUSTO GARCÍA MAYA
</t>
    </r>
    <r>
      <rPr>
        <b/>
        <sz val="12"/>
        <rFont val="Arial"/>
        <family val="2"/>
      </rPr>
      <t>BANCADA PARTIDO LIBERAL COLOMBIANO</t>
    </r>
  </si>
  <si>
    <t>S.D. Hacienda
G.G. E. Energía E.</t>
  </si>
  <si>
    <t>567</t>
  </si>
  <si>
    <t>Gestión financiera y económica del grupo Empresarial Energía de Bogotá</t>
  </si>
  <si>
    <t>568</t>
  </si>
  <si>
    <t>Ejecución presupuestal de las entidades distritales</t>
  </si>
  <si>
    <t>S. D. Gobierno
S. D. Seguridad
S. General A. M.
S. D. Integración S.
S. D. Cultura R. D.
S. D. Salud
S. D. Planeación
S. D. Desarrollo E.
S. D. Mujer
S. D. Ambiente
S. D. Hábitat
S. D. Hacienda
S. D. Educación
S. D. Movilidad
D. G. IDIPRON
D. G. IDRD
D.G. IDARTES
D. G. IDEPAC</t>
  </si>
  <si>
    <t>569</t>
  </si>
  <si>
    <t>Proyecto Primera Línea del Metro de Bogotá</t>
  </si>
  <si>
    <t xml:space="preserve">S. General A. M.
S. D. Planeación
S. D. Hacienda
S. D. Movilidad
G. G. P. L. Metro B
D. G. IDU
</t>
  </si>
  <si>
    <t>570</t>
  </si>
  <si>
    <t>Situación Financiera Transmilenio</t>
  </si>
  <si>
    <r>
      <rPr>
        <b/>
        <sz val="12"/>
        <rFont val="Arial"/>
        <family val="2"/>
      </rPr>
      <t xml:space="preserve">Honorables Concejales
</t>
    </r>
    <r>
      <rPr>
        <sz val="12"/>
        <rFont val="Arial"/>
        <family val="2"/>
      </rPr>
      <t xml:space="preserve">DORA LUCÍA BASTIDAS UBATE
MARÍA CLARA NAME RAMIREZ
HOSMAN YAITH MARTINEZ MORENO
ANTONIO ERESMID SANGUINO PÁEZ
JORGE EDUARDO TORRES CAMARGO
EDWARD ANIBAL ARIAS RUBIO
JORGE EDUARDO TORRES CAMARGO
</t>
    </r>
    <r>
      <rPr>
        <b/>
        <sz val="12"/>
        <rFont val="Arial"/>
        <family val="2"/>
      </rPr>
      <t>BANCADA PARTIDO ALIANZA VERDE</t>
    </r>
  </si>
  <si>
    <t xml:space="preserve">G. G. Transmilenio
S. D. Movilidad
S. D. Hacienda
</t>
  </si>
  <si>
    <t>Contralor Distrital
Personero Distrital
Veedora Distrital
Procuradora General de la Nación
Comandante Policía Metropolitana</t>
  </si>
  <si>
    <t>571</t>
  </si>
  <si>
    <t>"Metro elevado para Bogotá"</t>
  </si>
  <si>
    <t>S. D.Hacienda
S. D. Movilidad
G. G. Transmilenio</t>
  </si>
  <si>
    <t xml:space="preserve">Ministro de Hacienda
Director D. N. Planeación
D. A. N. Infraestructura
G.G.E. Metro B.
Contralor Distrital
Personero Distrital
Veedora Distrital
</t>
  </si>
  <si>
    <t>572</t>
  </si>
  <si>
    <t>"Movilidad y futuro del Metro de Bogotá</t>
  </si>
  <si>
    <r>
      <rPr>
        <b/>
        <sz val="12"/>
        <rFont val="Arial"/>
        <family val="2"/>
      </rPr>
      <t xml:space="preserve">Honorables Concejales
</t>
    </r>
    <r>
      <rPr>
        <sz val="12"/>
        <rFont val="Arial"/>
        <family val="2"/>
      </rPr>
      <t>SEGUNDO CELIO NIEVES HERRERA
ÁLVARO JOSÉ ARGOTE MUÑOZ
VENUS ALBEIRO SILVA GÓMEZ</t>
    </r>
    <r>
      <rPr>
        <b/>
        <sz val="12"/>
        <rFont val="Arial"/>
        <family val="2"/>
      </rPr>
      <t xml:space="preserve">
</t>
    </r>
    <r>
      <rPr>
        <sz val="12"/>
        <rFont val="Arial"/>
        <family val="2"/>
      </rPr>
      <t xml:space="preserve">MANUEL JOSÉ SARMIETO ARGUELLO
NELSON CASTRO RODRÍGUEZ
</t>
    </r>
    <r>
      <rPr>
        <b/>
        <sz val="12"/>
        <rFont val="Arial"/>
        <family val="2"/>
      </rPr>
      <t>PARTIDO POLO DEMOCRÁTICO ALTENATIVO</t>
    </r>
  </si>
  <si>
    <t>G.G. Empresa Metro de Bogotá S.A.</t>
  </si>
  <si>
    <t>573</t>
  </si>
  <si>
    <t>1 de octubre de 2016</t>
  </si>
  <si>
    <t>4 de octubre de 2016</t>
  </si>
  <si>
    <t>Acuerdo de pago de los impuestos distritales</t>
  </si>
  <si>
    <r>
      <rPr>
        <b/>
        <sz val="12"/>
        <rFont val="Arial"/>
        <family val="2"/>
      </rPr>
      <t>Honorables Concejales</t>
    </r>
    <r>
      <rPr>
        <sz val="12"/>
        <rFont val="Arial"/>
        <family val="2"/>
      </rPr>
      <t xml:space="preserve">
JULIO CÉSAR ACOSTA ACOSTA
JOSÉ DAVID CASTELLANOS ORJUELA
CÉSAR ALFONSO GARCÍA VARGAS
JUAN FELIPE GRILLO CARRASCO
ROLANDO ALBERTO GONZÁLEZ GARCÍA
ROBERTO HINESTROSA REY
PEDRO JULIÁN LÓPEZ SIERRA
JORGE LOZADA VALDERRAMA
YEFER YESID VEGA BOBADILLA
</t>
    </r>
    <r>
      <rPr>
        <b/>
        <sz val="12"/>
        <rFont val="Arial"/>
        <family val="2"/>
      </rPr>
      <t>BANCADA PARTIDO CAMBIO RADICAL</t>
    </r>
  </si>
  <si>
    <t xml:space="preserve">S. D. Hacienda
D. Impuestos D.
Tesorero D.
</t>
  </si>
  <si>
    <t>574</t>
  </si>
  <si>
    <t>Estado real del Contrato IDU.1654-2014 por parte del Consocio encargado de la obra de la Avenida La Sirena</t>
  </si>
  <si>
    <t>S. D. Movilidad
Directora IDU
S. D. Ambiente
Gerente EAAB</t>
  </si>
  <si>
    <t>Contralor Distrital
Personero Distrital
Veedora Distrital
Consorcio La Sirena 2014
Contrucciones e Inversiones Beta S.A.S.
Promotora El Campin S.A.
Sergio Torres Reatiga
CIVILE LTDA.</t>
  </si>
  <si>
    <t>575</t>
  </si>
  <si>
    <t>Mercados campesinos y ruralidad</t>
  </si>
  <si>
    <r>
      <rPr>
        <b/>
        <sz val="12"/>
        <rFont val="Arial"/>
        <family val="2"/>
      </rPr>
      <t xml:space="preserve">Honorables Concejales
</t>
    </r>
    <r>
      <rPr>
        <sz val="12"/>
        <rFont val="Arial"/>
        <family val="2"/>
      </rPr>
      <t xml:space="preserve">ÁLVARO JOSÉ ARGOTE MUÑOZ
SEGUNDO CELIO NIEVES HERRERA
</t>
    </r>
    <r>
      <rPr>
        <b/>
        <sz val="12"/>
        <rFont val="Arial"/>
        <family val="2"/>
      </rPr>
      <t>PARTIDO POLO DEMOCRÁTICO ALTENATIVO</t>
    </r>
  </si>
  <si>
    <t>S. D. Desarrollo E.
S. D. Gobierno</t>
  </si>
  <si>
    <r>
      <t xml:space="preserve">ENVIO DE CUEST (22-02-2016)
</t>
    </r>
    <r>
      <rPr>
        <sz val="12"/>
        <color rgb="FF7030A0"/>
        <rFont val="Arial"/>
        <family val="2"/>
      </rPr>
      <t xml:space="preserve">RECORDATORIO
S-D-HACIENDA
(29-02-2016)
</t>
    </r>
    <r>
      <rPr>
        <sz val="12"/>
        <color rgb="FF0070C0"/>
        <rFont val="Arial"/>
        <family val="2"/>
      </rPr>
      <t xml:space="preserve">PRIORIZADA
(18-04-2016)
</t>
    </r>
    <r>
      <rPr>
        <b/>
        <sz val="12"/>
        <rFont val="Arial"/>
        <family val="2"/>
      </rPr>
      <t>TRASLADADA A LA SECRETARIA GENERAL 
(31-08-2016)</t>
    </r>
  </si>
  <si>
    <t>SOLICITUD DE PRÓRROGA
S.D. HACIENDA
(10-10-2016)
SOLICITUD DE PRÓRROGA
RL.EEB
(10-10-2016)</t>
  </si>
  <si>
    <r>
      <rPr>
        <b/>
        <sz val="11"/>
        <rFont val="Arial"/>
        <family val="2"/>
      </rPr>
      <t>ENVIO DE CUEST (21-04-2016)</t>
    </r>
    <r>
      <rPr>
        <b/>
        <sz val="11"/>
        <color rgb="FF0070C0"/>
        <rFont val="Arial"/>
        <family val="2"/>
      </rPr>
      <t xml:space="preserve">
PRIORIZADA
(20-04-2016)
</t>
    </r>
    <r>
      <rPr>
        <b/>
        <sz val="11"/>
        <color theme="9" tint="-0.499984740745262"/>
        <rFont val="Arial"/>
        <family val="2"/>
      </rPr>
      <t>COMUNICACIÓN
HC-DIEGO DEVIA
FALT-RESPT.-S-D-MOVILIDAD
(05-05-2016)</t>
    </r>
  </si>
  <si>
    <t>RESPT-S.D. Gobierno-(22-09-2016) 1CD
ALC-RESPT-S-D-GOBIERNO-(29-09-2016)
RESPT-S.D. Hábitat-(16-09-2016) 
RESPT-S.D. Planeación-(16-09-2016) 
S. General A.M.
RESPT-S.D. Amabiente-(19-09-2016)1CD
S. Privada
RESPT-S.D. Movilidad-(19.09.2016) 
RESPT-S.D. Integración S.-(06-10-2016)1CD
RESPT-S.D. Educación-(23-09-2016) 
RESPT-S.D. Salud-(20-09-2016)1CD
RESPT-S.D. Desarrollo E.-(22-09-2016) 
RESPT-S.D. Hacienda-(16-09-2016) 1CD
S.D. de la Mujer
RESPT-S.D. Cultura R.D.-(23-09-2016)1CD
S.D. Seguridad
GG-EAAB (15-09-2016)1CD
RESPT-DG-IDRD-(16-09-2016)1CD
RESPT-DG-IDU-(16-09-2016) 
RESPT-LOTERIA DE BOGOTA(16-09-2016) 1CD RESPT-ALC-LOC-BOSA-(19-09-2016) 1CD
RESPT-JARDI BOTANICO-(19-09-2016)1CD
RESPT-FDO-VIGILANCIA-S-(19-09-2016)-(29-09-2016) 
RESPT-ALC-LOC-TUNJUELITO (22-09-2016) 1CD
RESPT-ALC-LOC-MARTIRES-(23-09-2016) 
RESPT-FONDO-VIGILANCI-SEG(23-09-2016) 
RESPT-ALC-LOC-SUMAPAZ-(23-09-2016) 1CD
RESPT-ALC-LOC-CHAPINERO-(03-10-2016)</t>
  </si>
  <si>
    <t>SOLICITUD DE PRÓRROGA
RL.EEB
(10-10-2016)</t>
  </si>
  <si>
    <t>RESPT-S.D. Movilidad-(15-09-2016) 
RESPT-Gerente Transmilenio-(26-09-2016)-(10-10-2016)</t>
  </si>
  <si>
    <t>PRÓRROGA
S.D. DESARROLLO
(07-10-2016)
PRÓRROGA
SD-GOBIERNO
(10-10-2016)</t>
  </si>
  <si>
    <t xml:space="preserve">RESPT-G. G. Transmilenio-(0-10-2016) 
RESPT-S. D. Movilidad-(07-10-2016)
RESPT-S. D. Hacienda-(07-10-2016)
</t>
  </si>
  <si>
    <t xml:space="preserve">RESPT-S.G. ALCALDIA MAYOR.
(11-10-2016) 
RESPT-G.G. Empresa Metro de Bogotá S.A.
(11-10-2016) </t>
  </si>
  <si>
    <t>PRÓRROGA
SD-HACIENDA
(11-10-2016)</t>
  </si>
  <si>
    <t>619</t>
  </si>
  <si>
    <t>620</t>
  </si>
  <si>
    <t>621</t>
  </si>
  <si>
    <t>8 de octubre de 2016</t>
  </si>
  <si>
    <t>FORO
Democratización de la EEB</t>
  </si>
  <si>
    <r>
      <rPr>
        <b/>
        <sz val="12"/>
        <rFont val="Arial"/>
        <family val="2"/>
      </rPr>
      <t>Honorables Concejales</t>
    </r>
    <r>
      <rPr>
        <sz val="12"/>
        <rFont val="Arial"/>
        <family val="2"/>
      </rPr>
      <t xml:space="preserve">
ARMANDO GUTIÉRREZ GONZÁLEZ
HORACIO JOSÉ SERPA MONCADA
JORGE DURAN SILVA
LUZ MARINA GORDILLO SALINAS
MARÍA VICTORIA VARGAS SILVA
GERMAN AUGUSTO GARCÍA MAYA
</t>
    </r>
    <r>
      <rPr>
        <b/>
        <sz val="12"/>
        <rFont val="Arial"/>
        <family val="2"/>
      </rPr>
      <t>BANCADA PARTIDO LIBERAL COLOMBIANO</t>
    </r>
  </si>
  <si>
    <t>S.D. Hacienda
S.D. Hábitat
Gerente EEB</t>
  </si>
  <si>
    <t>Contralor Distrital
Personero Distrital
Veedora Distrital
Presidente Bolsa de Valores Col.
Director de la ANIF
Presidente Sindicato EEB
Dr.Julian Andrés Villamizar P
Universidad de los Andes
Universidad Nacional de Colombia
Universidad Externado de Colombia
Universidad del Rosario
Universidad Javeriana
Universidad Sergio Arboleda</t>
  </si>
  <si>
    <t>RECIBIDA DE LA COMISON DE GOBIERNO
10 OCTUBRE 2016</t>
  </si>
  <si>
    <t xml:space="preserve">FORO 
Proyecto de Acuerdo 473 de 2016 “Por medio del cual se autoriza a Bogotá Distrito Capital a enajenar una participación accionaria en la Empresa de Energía de Bogotá S.A. E.S.P. a través de un Programa de Democratización” </t>
  </si>
  <si>
    <t xml:space="preserve">FORO 
de socialización Proyecto de Acuerdo 472 de 2016 “Por medio del cual se autoriza a la Empresa de Energía de Bogotá S.A. E.S.P., para que enajene la participación accionaria que posee en Interconexión Eléctrica S.A. E.S.P. – ISA-, Grupo NUTRESA S.A., BANCO POPULAR S.A., y a EEB GAS SAS para que enajene la participación accionaria que posee en PROMIGAS S.A. E.S.P.” </t>
  </si>
  <si>
    <t>Presidente Bolsa de Valores Col.
Vicepresidente Banca Inversión de DAVIVIENDA
Luis Fernando Alarcon-Consultor
Superintendencia Financiera Col
Superintendencia Servicios Públicos
Presidente Sindiacto SINTRAELECL
Directora BRC Standard &amp; Poor´s
Fitch Rating Calificadora Valores
Moodys Corporation Calificadora Valores
Director CREG
S. D. Hacienda
S. D. Hábitat
Prsidenta EEB
Contralor Distrital
Personero Distrital
Veedora Distrital</t>
  </si>
  <si>
    <t>Doctor German Corredor
Director CREG
Expresidente Grupo Argos
Ministri de Minas y Energía
Bolsa de Valores de Colombia
Superintendencia Financiera Col
Superintendencia Servicios Públicos
Fitch Rating Calificadora Valores
Directora BRC Standard &amp; Poor´s
Nutresa S.A.
Interconexión Eléctrica S.A. E.S.P. ISA
Banco Popular S.A.
Promigas S.A. E.S.P.
Sindicato SINTRAELECOL
S. D. Hacienda
S. D. Hábitat
Prsidenta EEB
Contralor Distrital
Personero Distrital
Veedora Distrital</t>
  </si>
  <si>
    <t>PRORROGA 
DG-IDU
(11-10-2016)</t>
  </si>
  <si>
    <r>
      <rPr>
        <b/>
        <sz val="10"/>
        <color rgb="FFFF0000"/>
        <rFont val="Arial"/>
        <family val="2"/>
      </rPr>
      <t xml:space="preserve"> PRÓRROGA
S.D. MOVILIDAD
(06-10-2016)
 PRÓRROGA
S.D. DESARROLLO E.
(06-10-2016)
 PRÓRROGA
S.D. CULTURA
(06-10-2016)
PRÓRROGA
S.D. GOBIERNO
(07-10-2016)
PRÓRROGA
S.D. INTEGRACION 
(07-10-2016)
</t>
    </r>
    <r>
      <rPr>
        <b/>
        <sz val="10"/>
        <color theme="9" tint="-0.499984740745262"/>
        <rFont val="Arial"/>
        <family val="2"/>
      </rPr>
      <t>COMUNICACIÓN
HC- RUBEN TORRADO
FALT-RESPTS
IDIPRON.IDARTES-IDEPAC
(10-10-2016)</t>
    </r>
  </si>
  <si>
    <t>RESP-S.D. Hacienda-(05-10-2016)-(07-10-2016)
RESPT-G.G. E. Energía E.-(12-10-2016)1CD</t>
  </si>
  <si>
    <t>RESPT-S.D. Hacienda-(05-10-2016)-(07-10-2016)
RESPT-G.G. E. Energía E.(12-10-2016)1CD</t>
  </si>
  <si>
    <r>
      <rPr>
        <b/>
        <sz val="9"/>
        <color rgb="FFFF0000"/>
        <rFont val="Arial"/>
        <family val="2"/>
      </rPr>
      <t xml:space="preserve">SOLICITUD DE PRÓRROGA
S.D.GOBIERNO
(10-06-2016)
SOLICITUD DE PRÓRROGA
S.D.DESARROLLO E.
(13-06-2016)
</t>
    </r>
    <r>
      <rPr>
        <b/>
        <sz val="9"/>
        <color theme="9" tint="-0.499984740745262"/>
        <rFont val="Arial"/>
        <family val="2"/>
      </rPr>
      <t>COMUNICACIÓN
HC-EMEL ROJAS
FALT-RESPT. S.D.CULTURA y S.D.SALUD
(15-06-2016)
S-D-GOBIERNO
S-D-DESARROLLO
(20-06-2016)</t>
    </r>
  </si>
  <si>
    <r>
      <rPr>
        <b/>
        <sz val="9"/>
        <color rgb="FFFF0000"/>
        <rFont val="Arial"/>
        <family val="2"/>
      </rPr>
      <t xml:space="preserve">SOLICITUD DE PRÓRROGA
S.D.DESARROLLO E.
(13-06-2016)
</t>
    </r>
    <r>
      <rPr>
        <b/>
        <sz val="9"/>
        <color theme="9" tint="-0.499984740745262"/>
        <rFont val="Arial"/>
        <family val="2"/>
      </rPr>
      <t>COMUNICACIÓN
HC-MANUEL SARMIENTO
FALT-RESPT
S-D-DESARROLLO
(20-06-2016)</t>
    </r>
  </si>
  <si>
    <r>
      <rPr>
        <b/>
        <sz val="9"/>
        <color rgb="FFFF0000"/>
        <rFont val="Arial"/>
        <family val="2"/>
      </rPr>
      <t xml:space="preserve">SOLICITUD PRORROGA
S.D.DESARROLLO E.
(23-06-2016)
SOLICITUD PRORROGA
S.D.CULTURA R.D.
(23-06-2016)
</t>
    </r>
    <r>
      <rPr>
        <b/>
        <sz val="9"/>
        <color theme="9" tint="-0.499984740745262"/>
        <rFont val="Arial"/>
        <family val="2"/>
      </rPr>
      <t>COMUNICACIÓN
HC- NELSON CUBIDES
FALT-RESPT
S-D-CULTUTA y INST PATRIMONIO
(28-06-2016)</t>
    </r>
  </si>
  <si>
    <r>
      <rPr>
        <b/>
        <sz val="9"/>
        <color rgb="FFFF0000"/>
        <rFont val="Arial"/>
        <family val="2"/>
      </rPr>
      <t xml:space="preserve">SOLICITUD DE PRÓRROGA
S.D. GOBIERNO
(26-07-2016)
SOLICITUD DE PRÓRROGA
S.D.SALUD
(26-07-2016)
SOLICITUD DE PRÓRROGA
S.D.PLANEACION
(26-07-2016)
SOLICITUD DE PRÓRROGA
S.D.INTEGRACION
(26-07-2016)
</t>
    </r>
    <r>
      <rPr>
        <b/>
        <sz val="9"/>
        <color theme="9" tint="-0.499984740745262"/>
        <rFont val="Arial"/>
        <family val="2"/>
      </rPr>
      <t>COMUNICACIÓN
HC- A-SANGUINO
FALT-RESPT
D-IDPAC
(28-07-2016)</t>
    </r>
  </si>
  <si>
    <r>
      <rPr>
        <b/>
        <sz val="9"/>
        <color rgb="FFFF0000"/>
        <rFont val="Arial"/>
        <family val="2"/>
      </rPr>
      <t xml:space="preserve">SOLICITUD DE PRÓRROGA
S.D.CULTURA
(26-07-2016)
SOLICITUD DE PRÓRROGA
S.D.GOBIERNO
(26-07-2016)
</t>
    </r>
    <r>
      <rPr>
        <b/>
        <sz val="9"/>
        <color theme="9" tint="-0.499984740745262"/>
        <rFont val="Arial"/>
        <family val="2"/>
      </rPr>
      <t>COMUNICACIÓN
HC- E-ROJAS
FALT-RESPT
S-D-SALUD
(01-08-2016)</t>
    </r>
  </si>
  <si>
    <r>
      <rPr>
        <b/>
        <sz val="9"/>
        <color rgb="FFFF0000"/>
        <rFont val="Arial"/>
        <family val="2"/>
      </rPr>
      <t xml:space="preserve">SOLICITUD DE PRÓRROGA
S.D.GOBIERNO
(26-07-2016)
</t>
    </r>
    <r>
      <rPr>
        <b/>
        <sz val="9"/>
        <color theme="9" tint="-0.499984740745262"/>
        <rFont val="Arial"/>
        <family val="2"/>
      </rPr>
      <t>COMUNICACIÓN
HC- SANTIESTEBAN
FALT-RESPT
CONTRALOR
(01-08-2016)</t>
    </r>
  </si>
  <si>
    <r>
      <rPr>
        <b/>
        <sz val="9"/>
        <color rgb="FF0070C0"/>
        <rFont val="Arial"/>
        <family val="2"/>
      </rPr>
      <t xml:space="preserve">PRIORIZADA
(25-08-2016)
</t>
    </r>
    <r>
      <rPr>
        <b/>
        <sz val="9"/>
        <color rgb="FFFF0000"/>
        <rFont val="Arial"/>
        <family val="2"/>
      </rPr>
      <t xml:space="preserve">SOLICITUDES DE PRÓRROGA
GG-EAAB
(26-08-2016)
</t>
    </r>
    <r>
      <rPr>
        <b/>
        <sz val="9"/>
        <color theme="7" tint="-0.249977111117893"/>
        <rFont val="Arial"/>
        <family val="2"/>
      </rPr>
      <t xml:space="preserve">SE NEGO PRORROGA
S-D-HABITAT
(29-08-2016)
</t>
    </r>
    <r>
      <rPr>
        <b/>
        <sz val="9"/>
        <color rgb="FF0070C0"/>
        <rFont val="Arial"/>
        <family val="2"/>
      </rPr>
      <t>PRIORIZADA
(05-09-2016)</t>
    </r>
  </si>
  <si>
    <r>
      <rPr>
        <b/>
        <sz val="9"/>
        <color rgb="FFFF0000"/>
        <rFont val="Arial"/>
        <family val="2"/>
      </rPr>
      <t xml:space="preserve">SOLICITUDES DE PRÓRROGA
S.D.GOBIERNO
(26-08-2016)
</t>
    </r>
    <r>
      <rPr>
        <b/>
        <sz val="9"/>
        <color theme="7" tint="-0.249977111117893"/>
        <rFont val="Arial"/>
        <family val="2"/>
      </rPr>
      <t xml:space="preserve">SE NEGO PRORROGA
S-D-MOVILIDAD
(29-08-2016)
</t>
    </r>
    <r>
      <rPr>
        <b/>
        <sz val="9"/>
        <rFont val="Arial"/>
        <family val="2"/>
      </rPr>
      <t>TRASLADADA A SECRETARAI GENERAL
(05-09-2016)</t>
    </r>
    <r>
      <rPr>
        <b/>
        <sz val="12"/>
        <rFont val="Arial"/>
        <family val="2"/>
      </rPr>
      <t xml:space="preserve"> </t>
    </r>
  </si>
  <si>
    <r>
      <t>S</t>
    </r>
    <r>
      <rPr>
        <b/>
        <sz val="9"/>
        <color rgb="FFFF0000"/>
        <rFont val="Arial"/>
        <family val="2"/>
      </rPr>
      <t xml:space="preserve">OLICITUDES DE PRÓRROGA
S.D.GOBIERNO
S.D.INTEGRACION
(26-08-2016)
SOLICITUDES DE PRÓRROGA
S.D.DESARROLLO
(26-08-2016)
</t>
    </r>
    <r>
      <rPr>
        <b/>
        <sz val="9"/>
        <color theme="7" tint="-0.249977111117893"/>
        <rFont val="Arial"/>
        <family val="2"/>
      </rPr>
      <t xml:space="preserve">SE NEGO PRORROGA
S-D-MOVILIDAD
(29-08-2016)
</t>
    </r>
    <r>
      <rPr>
        <b/>
        <sz val="9"/>
        <color theme="9" tint="-0.499984740745262"/>
        <rFont val="Arial"/>
        <family val="2"/>
      </rPr>
      <t>COMUNICACIÓN
HC- GLORIA E DIAZ M
FALT-RESPTS- SD-MOVILIDAD-SD-INTEGRACION
(07-09-2016)</t>
    </r>
  </si>
  <si>
    <t>RESPT-S.D. Hacienda-(16-09-2016) 1CD
RESPT-S.D. Planeación-(19-09-2016) 1CD
RESPT-S.D. Gobierno-(27-09-2016) 1CD
Veinte (20) Alcaldes Locales
RESPT-ALC-LOC-BOSA-(19-09-2016) 1CD
RESPT-ALC-LOC-TUNJUELITO (22-09-2016) 1CD
RESPT-ALC-LOC-CHAPINERO-(03-10-2016)1CD
RESPT-ACL-LOC-KENNEDY-(13-10-2016)1CD</t>
  </si>
  <si>
    <t xml:space="preserve">RESPT-S. D. Hacienda-(11-10-2016)-(13-10-2016)
RESPT-D. Impuestos D.(11-10-2016)
RESPT-Tesorero D.-(11-10-2016)
</t>
  </si>
  <si>
    <t xml:space="preserve">RESPT-S. General A. M.-(10-10-2016)
RESPT-S. D. Planeación-(07-10-2016)
RESPT-S. D. Hacienda-(10-10-2016)
RESPT-S. D. Movilidad-(11-10-2016)
RESPT-G. G. P. L. Metro B-(11-10-2016)
RESPT-D. G. IDU-(13-10-2016) 1CD
</t>
  </si>
  <si>
    <t xml:space="preserve">RESPT-S. D.Hacienda-(07-10-2016)
RESPT-S. D. Movilidad-13-10-2016)-(14-10-2016) 
RESPT-G. G. Transmilenio-(10-10-2016) </t>
  </si>
  <si>
    <t>RESPT-S. D. Desarrollo E.-(12-10-2016) 1CD
RESPT-S. D. Gobierno-(14-10-2016)</t>
  </si>
  <si>
    <t>RESPT-S.D. Hacienda-(13-10-2016)
RESPT-S.D. Hábitat-(18-10-2016)
Gerente EEB</t>
  </si>
  <si>
    <t>RESPT-S.D. Hacienda-(13-10-2016)
RESPT-S.D. Hábitat-(18-10-2016)</t>
  </si>
  <si>
    <r>
      <t xml:space="preserve">SOLICITUDES DE PRÓRROGA
S.D.DESARROLLO
(26-08-2016)
</t>
    </r>
    <r>
      <rPr>
        <b/>
        <sz val="12"/>
        <color rgb="FF0070C0"/>
        <rFont val="Arial"/>
        <family val="2"/>
      </rPr>
      <t xml:space="preserve">PRIORIZADA
(01-09-2016) 
</t>
    </r>
    <r>
      <rPr>
        <b/>
        <sz val="12"/>
        <rFont val="Arial"/>
        <family val="2"/>
      </rPr>
      <t>TRASLADADA SECRETARI GENERAL
(19-10-2016)</t>
    </r>
  </si>
  <si>
    <r>
      <t xml:space="preserve">RECIBIDA DE LA COMISON DE GOBIERNO
10 OCTUBRE 2016
</t>
    </r>
    <r>
      <rPr>
        <b/>
        <sz val="12"/>
        <color rgb="FF0070C0"/>
        <rFont val="Arial"/>
        <family val="2"/>
      </rPr>
      <t>PRIORIZACION
(19-10-2016)</t>
    </r>
  </si>
  <si>
    <t>Inversiones en el proyecto "Supérate Intercolegiados" en el Instituto Distrital de Recreación y Deporte - IDRD</t>
  </si>
  <si>
    <t>627</t>
  </si>
  <si>
    <t>20 de octubre de 2016</t>
  </si>
  <si>
    <t>628</t>
  </si>
  <si>
    <t>Crisis del Sistema Integrado de Transportes SITP Zonal</t>
  </si>
  <si>
    <r>
      <rPr>
        <b/>
        <sz val="12"/>
        <rFont val="Arial"/>
        <family val="2"/>
      </rPr>
      <t xml:space="preserve">Honorables Concejales
</t>
    </r>
    <r>
      <rPr>
        <sz val="12"/>
        <rFont val="Arial"/>
        <family val="2"/>
      </rPr>
      <t xml:space="preserve">EMEL ROJAS CASTILLO
</t>
    </r>
    <r>
      <rPr>
        <b/>
        <sz val="12"/>
        <rFont val="Arial"/>
        <family val="2"/>
      </rPr>
      <t>GRUPO SIGNIFICATIVO DE CIUDADANOS LIBRES</t>
    </r>
  </si>
  <si>
    <t>Funcionamiento de los hospitales en Bogotá</t>
  </si>
  <si>
    <t>Contralor Distrital
Personero Distrital
Veedora Distrital
Organizaciones de la Salud
COPASOS
COPACOS
Sindicatos de salud de Bogotá</t>
  </si>
  <si>
    <t>Secretario Distrital Gobierno
Secretario Distrital Salud</t>
  </si>
  <si>
    <t>Gerente Transmilenio
Secretario Distrital Movilidad</t>
  </si>
  <si>
    <t>RESPT-S. D. Movilidad-(07-10-2016) 
RESPT-Directora IDU-(8-10-2016)-(24-10-16)
RESPT-S. D. Ambiente-(11-10-2016)
RESPT-Gerente EAAB-(11-10-2016)</t>
  </si>
  <si>
    <t>629</t>
  </si>
  <si>
    <t>21 de octubre de 2016</t>
  </si>
  <si>
    <t>630</t>
  </si>
  <si>
    <t>631</t>
  </si>
  <si>
    <t xml:space="preserve">Situación del Sistema Integrado de Transporte Público (SITP) y de Transmilenio </t>
  </si>
  <si>
    <t>Contratación en la Unidad Administrativa Especial de Servicios Públicos - UAESP</t>
  </si>
  <si>
    <t>Secret Distr Hábitat
D.G. UAESP</t>
  </si>
  <si>
    <t>Movilidad escolar</t>
  </si>
  <si>
    <r>
      <rPr>
        <b/>
        <sz val="12"/>
        <rFont val="Arial"/>
        <family val="2"/>
      </rPr>
      <t xml:space="preserve">Honorables Concejales
</t>
    </r>
    <r>
      <rPr>
        <sz val="12"/>
        <rFont val="Arial"/>
        <family val="2"/>
      </rPr>
      <t xml:space="preserve">ÁLVARO JOSÉ ARGOTE MUÑOZ
SEGUNDO CELIO NIEVES HERRERA
MANUEL JOSE SARMIENTO ARGUELLO
NELSON CASTRO RODRÍGUEZ
</t>
    </r>
    <r>
      <rPr>
        <b/>
        <sz val="12"/>
        <rFont val="Arial"/>
        <family val="2"/>
      </rPr>
      <t>PARTIDO POLO DEMOCRÁTICO ALTENATIVO</t>
    </r>
  </si>
  <si>
    <t>Secret Distr Educación
Director IDRD</t>
  </si>
  <si>
    <t>648</t>
  </si>
  <si>
    <t>24 de octubre de 2016</t>
  </si>
  <si>
    <t>Cobertura educativa</t>
  </si>
  <si>
    <t>Secret Distr Salud (11-04-2016) 1CD
Capital Salud
RESPT-PERSONERIA (11-04-2016)
RESPT-CONTRALORIA (13-04-2016) 1CD-(25-10-16)
RESPT-CAPITAL SALUD-(14-04-2016)1CD</t>
  </si>
  <si>
    <r>
      <t xml:space="preserve">SOLICITUD DE PRÓRROGA
S.D. GOBIERNO
(26-09-2016)
SOLICITUD DE PRÓRROGA
DG-IPES
(26-09-2016)
</t>
    </r>
    <r>
      <rPr>
        <b/>
        <sz val="9"/>
        <color theme="9" tint="-0.499984740745262"/>
        <rFont val="Arial"/>
        <family val="2"/>
      </rPr>
      <t>SE NIEGA UN PRORROGA SD DESARROLLO E
(28-09-2016)</t>
    </r>
    <r>
      <rPr>
        <b/>
        <sz val="9"/>
        <color rgb="FF0070C0"/>
        <rFont val="Arial"/>
        <family val="2"/>
      </rPr>
      <t xml:space="preserve">
PRIORIZADA
(03-10-2016)
(24-10-2016)
</t>
    </r>
    <r>
      <rPr>
        <b/>
        <sz val="9"/>
        <color theme="9" tint="-0.499984740745262"/>
        <rFont val="Arial"/>
        <family val="2"/>
      </rPr>
      <t>COMUNICACIÓN
HC- RO GER CARRILLO
FALT-RESPTS
S-D-DESARROLLO
(03-10-2016)</t>
    </r>
  </si>
  <si>
    <t>PRÓRROGA
SD- SALUD
(26-10-2016)</t>
  </si>
  <si>
    <t>RESPT-Gerente Transmilenio-(26-10-2016)1CD
RESPT-Secretaria Distrital Movilidad (26-10-2016)</t>
  </si>
  <si>
    <t>PRÓRROGA
GG-SD-SALUD
(28-10-2016)</t>
  </si>
  <si>
    <t>COMUNICACIÓN
HC-ALVARO ARGOTE
(28-10-2016)
SE NIEGA UNA PRORROGA
SD-EDUCACION
(28-10-2016)</t>
  </si>
  <si>
    <r>
      <t xml:space="preserve">PRÓRROGA
GG-TRANSMILENIO
(25-10-2016)
</t>
    </r>
    <r>
      <rPr>
        <b/>
        <sz val="10"/>
        <color theme="9" tint="-0.499984740745262"/>
        <rFont val="Arial"/>
        <family val="2"/>
      </rPr>
      <t>SE NIEGA UNA PRORROGA
SD-MOVILIDAD
(29-10-2016)
COMUNICACIÓN
HC-JUAN FLÓREZ
(01-11-2016)</t>
    </r>
  </si>
  <si>
    <t>RESPT-S. D. Gobierno-(12-10-2016)
S. D. Seguridad
S. General A. M.
RESPT-S. D. Integración S.-(20-10-2016) 1CD
RESPT-S. D. Cultura R. D.-(07-10-2016) (11-10-2016) 1CD
RESPT-S. D. Salud- (07-10-2016) 
RESPT-S. D. Planeación-(07-10-2016)
RESPT-S. D. Desarrollo E.-(12-10-2016)1CD
S. D. Mujer
RESPT-S. D. Ambiente-(10-10-2016)1CD
RESPT-S. D. Hábitat-(10-10-2016)
RESPT-S. D. Hacienda-(07-10-2016)1CD
RESPT-S. D. Educación-(01-11-2016)
RESPT-S. D. Movilidad-(12-10-2016)CE
RESPT-D. G. IDIPRON- (11-10-2016) 1CD
D. G. IDRD
D.G. IDARTES
RESPT-D. G. IDEPAC-(21-10-2016)
RESPT-TRANSMILENIO-(10-08-2016)</t>
  </si>
  <si>
    <t xml:space="preserve">RESPT-Gerente Transmilenio-(01-11-2016)1CD
RESPT-Secret Distr Movilidad-(31-10-2016)CE
RESPT-Secret Distr Hacienda-(25-10-2016)
</t>
  </si>
  <si>
    <t>RESPT-Secretaria Distrital Gobierno-(27-10-2016)
RESPT-Secretaria Distrital Salud-(31-10-2016)
RESPT-SUBRED IS-NORTE-ESE-(02-11-2016)</t>
  </si>
  <si>
    <t>677</t>
  </si>
  <si>
    <t>10 de noviembre de 2016</t>
  </si>
  <si>
    <t>678</t>
  </si>
  <si>
    <t>679</t>
  </si>
  <si>
    <t>Proposición Aditiva a la Porposición 631 de 2016
Movilidad escolar</t>
  </si>
  <si>
    <t>Secret Distr Movilidad</t>
  </si>
  <si>
    <t>Desarrollo rural sotenible</t>
  </si>
  <si>
    <r>
      <rPr>
        <b/>
        <sz val="12"/>
        <rFont val="Arial"/>
        <family val="2"/>
      </rPr>
      <t xml:space="preserve">Honorables Concejales
</t>
    </r>
    <r>
      <rPr>
        <sz val="12"/>
        <rFont val="Arial"/>
        <family val="2"/>
      </rPr>
      <t xml:space="preserve">SEGUNDO CELIO NIEVES HERRERA
ÁLVARO JOSÉ ARGOTE MUÑOZ
VENUS ALBEIRO SILVA GÓMEZ
MANUEL JOSE SARMIENTO ARGUELLO
NELSON CASTRO RODRÍGUEZ
</t>
    </r>
    <r>
      <rPr>
        <b/>
        <sz val="12"/>
        <rFont val="Arial"/>
        <family val="2"/>
      </rPr>
      <t>PARTIDO POLO DEMOCRÁTICO ALTENATIVO</t>
    </r>
  </si>
  <si>
    <t>Secret Distr Gobierno
Secret Distr Planeación 
Secret Distr Educación
Secret Distr Salud
Secret Distr Ambiente
Secret Distr Integracion S.
Secret Distr Desarrollo E.</t>
  </si>
  <si>
    <t>Las Plazas de Mercado en la cadena de abastecimiento en Bogotá</t>
  </si>
  <si>
    <r>
      <rPr>
        <b/>
        <sz val="12"/>
        <rFont val="Arial"/>
        <family val="2"/>
      </rPr>
      <t xml:space="preserve">Honorables Concejales
</t>
    </r>
    <r>
      <rPr>
        <sz val="12"/>
        <rFont val="Arial"/>
        <family val="2"/>
      </rPr>
      <t xml:space="preserve">SEGUNDO CELIO NIEVES HERRERA
ÁLVARO JOSÉ ARGOTE MUÑOZ
MANUEL JOSE SARMIENTO ARGUELLO
NELSON CASTRO RODRÍGUEZ
</t>
    </r>
    <r>
      <rPr>
        <b/>
        <sz val="12"/>
        <rFont val="Arial"/>
        <family val="2"/>
      </rPr>
      <t>PARTIDO POLO DEMOCRÁTICO ALTENATIVO</t>
    </r>
  </si>
  <si>
    <t>Secret Distr Desarrollo E.
Director IPES</t>
  </si>
  <si>
    <t>680</t>
  </si>
  <si>
    <t>11 de noviembre de 2016</t>
  </si>
  <si>
    <t>681</t>
  </si>
  <si>
    <t>Sector salud en el Proyecto de Acuerdo No. 526 de 2016 
“Por el cual se expide el presupuesto anual de rentas, ingresos, gastos e inversiones de Bogotá Distrito Capital, para la vigencia fiscal comprometida entre el 1 de enero y el 31 de diciembre de 2017 y se dictan otras disposiciones”.</t>
  </si>
  <si>
    <t>Secret Distr Salud
Director S.I.S.S. Suroccidental
Director S.I.S.S. Norte 
Director S.I.S.S. Sur
Director S.I.S.S. Centro Oriente</t>
  </si>
  <si>
    <t>Inversión en infraestructura educativa de Bogotá</t>
  </si>
  <si>
    <r>
      <rPr>
        <b/>
        <sz val="12"/>
        <rFont val="Arial"/>
        <family val="2"/>
      </rPr>
      <t xml:space="preserve">Honorables Concejales
</t>
    </r>
    <r>
      <rPr>
        <sz val="12"/>
        <rFont val="Arial"/>
        <family val="2"/>
      </rPr>
      <t xml:space="preserve">JORGE EDUARDO TORRES CAMARGO
HOSMAN YAITH MARTINEZ MORENO
DORA LUCÍA BASTIDAS UBATE
EDWARD ANIBAL ARIAS RUBIO
ANTONIO ERESMID SANGUINO PÁEZ
</t>
    </r>
    <r>
      <rPr>
        <b/>
        <sz val="12"/>
        <rFont val="Arial"/>
        <family val="2"/>
      </rPr>
      <t>BANCADA PARTIDO ALIANZA VERDE</t>
    </r>
  </si>
  <si>
    <r>
      <t xml:space="preserve">ENVIO DE CUEST (15-02-2016)
</t>
    </r>
    <r>
      <rPr>
        <sz val="12"/>
        <color rgb="FFFF0000"/>
        <rFont val="Arial"/>
        <family val="2"/>
      </rPr>
      <t xml:space="preserve">SOLC-PRORRG-D-IDU-
(16-02-2016)
</t>
    </r>
    <r>
      <rPr>
        <sz val="12"/>
        <color rgb="FF7030A0"/>
        <rFont val="Arial"/>
        <family val="2"/>
      </rPr>
      <t xml:space="preserve">RECORDATORIO-DG-IDU
(22-02-2016)
</t>
    </r>
    <r>
      <rPr>
        <sz val="12"/>
        <color rgb="FF0070C0"/>
        <rFont val="Arial"/>
        <family val="2"/>
      </rPr>
      <t xml:space="preserve">PRIORIZADA
(17-06-2016)
</t>
    </r>
    <r>
      <rPr>
        <b/>
        <sz val="12"/>
        <rFont val="Arial"/>
        <family val="2"/>
      </rPr>
      <t>TRASLADADA S. GENERAL
 (11-11-2016)</t>
    </r>
  </si>
  <si>
    <r>
      <t xml:space="preserve">RECIBIDA DE LA SECRETARIA GENERAL
15 JULIO 2016
</t>
    </r>
    <r>
      <rPr>
        <b/>
        <sz val="12"/>
        <color rgb="FF0070C0"/>
        <rFont val="Arial"/>
        <family val="2"/>
      </rPr>
      <t xml:space="preserve">PRIORIZADO
(14-07-2016)
</t>
    </r>
    <r>
      <rPr>
        <b/>
        <sz val="12"/>
        <rFont val="Arial"/>
        <family val="2"/>
      </rPr>
      <t>TRASLADADA S. GENERAL
 (11-11-2016)</t>
    </r>
  </si>
  <si>
    <r>
      <t xml:space="preserve">PRIORIZADA
(07-10.2016)
</t>
    </r>
    <r>
      <rPr>
        <b/>
        <sz val="12"/>
        <rFont val="Arial"/>
        <family val="2"/>
      </rPr>
      <t>TRASLADADA S. GENERAL
 (11-11-2016)</t>
    </r>
  </si>
  <si>
    <t>PRÓRROGA
SD-DESARROLLO
(15-11-2016)</t>
  </si>
  <si>
    <t>RESPT-Secret Distr Hábitat-(27-10-2016)-
(28-10-2016)3A/Z
RESPT-D.G. UAESP-(27-10-2016)-(28-10-2016)3A/Z</t>
  </si>
  <si>
    <t>RESPT-Secret Distr Educación-(15-11-2016)-1CD
RESPT-Director IDRD-(27-10-2016)</t>
  </si>
  <si>
    <r>
      <t>ENVIO DE CUEST
(17-03-2016)</t>
    </r>
    <r>
      <rPr>
        <sz val="12"/>
        <color rgb="FF0070C0"/>
        <rFont val="Arial"/>
        <family val="2"/>
      </rPr>
      <t xml:space="preserve">
PRIORIZADA 
(12-04-2016)
</t>
    </r>
    <r>
      <rPr>
        <sz val="12"/>
        <color theme="9" tint="-0.499984740745262"/>
        <rFont val="Arial"/>
        <family val="2"/>
      </rPr>
      <t xml:space="preserve">COMUNICACIÓN
HC-ALVARO A
FALT-RESPT. TRANSMILENIO
(05-05-2016
</t>
    </r>
    <r>
      <rPr>
        <b/>
        <sz val="12"/>
        <rFont val="Arial"/>
        <family val="2"/>
      </rPr>
      <t>TRASLADADA
S.GENERAL
(16-11-2016)</t>
    </r>
  </si>
  <si>
    <r>
      <t xml:space="preserve">PRÓRROGA
GR-IDU
(10-10-2016)
</t>
    </r>
    <r>
      <rPr>
        <b/>
        <sz val="12"/>
        <rFont val="Arial"/>
        <family val="2"/>
      </rPr>
      <t>TRASLADADA
S.GENERAL
(16-11-2016)</t>
    </r>
  </si>
  <si>
    <t>682</t>
  </si>
  <si>
    <t>17 de noviembre de 2016</t>
  </si>
  <si>
    <t>"Situación de ferrocarriles 
en Bogotá D.C."</t>
  </si>
  <si>
    <r>
      <rPr>
        <b/>
        <sz val="12"/>
        <rFont val="Arial"/>
        <family val="2"/>
      </rPr>
      <t>Honorables Concejales</t>
    </r>
    <r>
      <rPr>
        <sz val="12"/>
        <rFont val="Arial"/>
        <family val="2"/>
      </rPr>
      <t xml:space="preserve">
GLORIA STELLA DÍAZ ORTIZ
</t>
    </r>
    <r>
      <rPr>
        <b/>
        <sz val="12"/>
        <rFont val="Arial"/>
        <family val="2"/>
      </rPr>
      <t xml:space="preserve">BANCADA MOVIMIENTO POLÍTICO MIRA </t>
    </r>
  </si>
  <si>
    <t>Secret Distr Movilidad
Gerente Tranmilenio
Secret Distr Hacienda
Secret Distr Hábitat
Drectora IDU
Directora Instituto Distr Turismo</t>
  </si>
  <si>
    <t>RESPT-Secret Distr Movilidad (17-11-2016)
RESPT-IDRD-(16-11-2016)</t>
  </si>
  <si>
    <t>RESPT-Secret Distr Gobierno-(16-11-2016)
RESPT-Secret Distr Planeación (17-11-2016) 
Secret Distr Educación
RESPT-Secret Distr Salud (17-11-2016)
Secret Distr Ambiente
RESPT-Secret Distr Integracion S.-(15-11-2016)
Secret Distr Desarrollo E.</t>
  </si>
  <si>
    <t>Secret Distr Desarrollo E.
RESPT-Director IPES-(17-11-2016)</t>
  </si>
  <si>
    <t>TRASLADADA  SECRETARIA GENERAL 
(18-11-2016)</t>
  </si>
  <si>
    <r>
      <t xml:space="preserve">PRÓRROGA
SD-MOVILIDAD
(07-10-2016)
</t>
    </r>
    <r>
      <rPr>
        <b/>
        <sz val="12"/>
        <rFont val="Arial"/>
        <family val="2"/>
      </rPr>
      <t>TRASLADADA  SECRETARIA GENERAL 
(18-11-2016)</t>
    </r>
  </si>
  <si>
    <r>
      <t xml:space="preserve">ENVIO DE CUEST (07-04-2016)
</t>
    </r>
    <r>
      <rPr>
        <sz val="12"/>
        <color rgb="FF0070C0"/>
        <rFont val="Arial"/>
        <family val="2"/>
      </rPr>
      <t xml:space="preserve">PRIORIZADA
(10-05-2016)
</t>
    </r>
    <r>
      <rPr>
        <b/>
        <sz val="12"/>
        <rFont val="Arial"/>
        <family val="2"/>
      </rPr>
      <t>TRASLADADA
SECRETARIA
GENERAL
(18-11-2016)</t>
    </r>
  </si>
  <si>
    <r>
      <rPr>
        <b/>
        <sz val="12"/>
        <rFont val="Arial"/>
        <family val="2"/>
      </rPr>
      <t>ENVIO DE CUEST (21-04-2016)</t>
    </r>
    <r>
      <rPr>
        <b/>
        <sz val="12"/>
        <color rgb="FF0070C0"/>
        <rFont val="Arial"/>
        <family val="2"/>
      </rPr>
      <t xml:space="preserve">
PRIORIZADA
(25-04-2016)
PRIORIZADA
(29-09-2016)
</t>
    </r>
    <r>
      <rPr>
        <b/>
        <sz val="12"/>
        <rFont val="Arial"/>
        <family val="2"/>
      </rPr>
      <t>TRASLADADA
SECRETARIA
GENERAL
(18-11-2016)</t>
    </r>
  </si>
  <si>
    <t>REPT-S.D. Hacienda-(23-09-2016) 
RESPT-S.D. Gobierno-(05-10-2016) 
RESPT-Directora IPES-(03-10-2016)-(04-10-2016)1CD
RESPT-S.D. Desarrollo E.-(03-10-2016)
RESPT-S-D-SEGURIDAD(11-11-2016)</t>
  </si>
  <si>
    <t xml:space="preserve">
RECIBIDA DE LA SECRETARIA GENERAL 
(13-07-2016)
TRASLADADA
SECRETARIA GENERAL 
(18-11-2016)</t>
  </si>
  <si>
    <r>
      <rPr>
        <b/>
        <sz val="12"/>
        <rFont val="Arial"/>
        <family val="2"/>
      </rPr>
      <t xml:space="preserve">Honorable Concejal </t>
    </r>
    <r>
      <rPr>
        <sz val="12"/>
        <rFont val="Arial"/>
        <family val="2"/>
      </rPr>
      <t xml:space="preserve">
ÁNGELA SOFÍA GARZON CIACEDO
ANDRÉS EDUARDO FORERO MOLINA
DIEGO FERNANDO DEVIA TORRES
DIEGO ANDRÉS MOLANO APONTE
PEDRO JAVIER SANTIESTEBAN MILLAN
</t>
    </r>
    <r>
      <rPr>
        <b/>
        <sz val="12"/>
        <rFont val="Arial"/>
        <family val="2"/>
      </rPr>
      <t>PARTIDO CENTRO DEMOCRÁTICO</t>
    </r>
  </si>
  <si>
    <r>
      <t xml:space="preserve">PRÓRROGA
G-S-I-S-S-CENTRO ORIENTE
(17-11-2016)
PRÓRROGA
G-S-I-S-S-NORTE
(17-11-2016)
PRÓRROGA
S.D.SALUD
(18-11-2016)
PRÓRROGA
CAPITALSALUD
(18-11-2016)
</t>
    </r>
    <r>
      <rPr>
        <b/>
        <sz val="10"/>
        <color theme="9" tint="-0.499984740745262"/>
        <rFont val="Arial"/>
        <family val="2"/>
      </rPr>
      <t>COMUNICACIÓN
HC-ANGELA GARZON
(22-11-2016)</t>
    </r>
  </si>
  <si>
    <t>COMUNICACIÓN
HC-JORGE TORRES
(22-11-2016)</t>
  </si>
  <si>
    <r>
      <t xml:space="preserve">PRÓRROGA
SD-DESARROLLO
(15-11-2016)
</t>
    </r>
    <r>
      <rPr>
        <b/>
        <sz val="10"/>
        <color theme="9" tint="-0.499984740745262"/>
        <rFont val="Arial"/>
        <family val="2"/>
      </rPr>
      <t>COMUNICACIÓN
HC-ALVARO ARGOTE
(21-11-2016)</t>
    </r>
  </si>
  <si>
    <t>RESPT-Secret Distr Desarrollo E.-CE(22-11-2016)
(23-11-2016)1CD
RESPT-Director IPES-(17-11-2016)</t>
  </si>
  <si>
    <t>Desarrollo rural sostenible</t>
  </si>
  <si>
    <t>RESPT-Secret Distr Movilidad (17-11-2016)
RESPT-IDRD-(16-11-2016)
RESPT-S-D-EDUCACIÓN(24-11-2016) CE(25-11-2016) (28-11-2016)</t>
  </si>
  <si>
    <t>RESPT-Secret Distr Salud-(22-11-2016)2CD
Director S.I.S.S. Suroccidental
REST-Director S.I.S.S. Norte-(23-11-2016)1CD 
Director S.I.S.S. Sur
RESPT-Director S.I.S.S. Centro Oriente
 (22-11-2016)1CD
RESPT-CAPITAL SALUD (22-11-2016)1CD
RESPT-Director S.I.S.S. Sur
 (29-11-2016)1CD</t>
  </si>
  <si>
    <t>RESPT-Secret Distr Educación-(01-12-2016)-1CD</t>
  </si>
  <si>
    <t>RESPT-Secret Distr Gobierno-(16-11-2016)
RESPT-Secret Distr Planeación (17-11-2016) 
(22-11-2016)
RESPT-Secret Distr Educación-(01-12-2016)
RESPT-Secret Distr Salud (17-11-2016)
Secret Distr Ambiente
RESPT-Secret Distr Integracion S.-(15-11-2016)
RESPT-Secret Distr Desarrollo E.CE(22-11-2016)
(23-11-2016) 1CD</t>
  </si>
  <si>
    <t>732</t>
  </si>
  <si>
    <t>17 de diciembre de 2016</t>
  </si>
  <si>
    <t>Inversión en la Seguridad de Bogotá</t>
  </si>
  <si>
    <r>
      <rPr>
        <b/>
        <sz val="12"/>
        <rFont val="Arial"/>
        <family val="2"/>
      </rPr>
      <t>Honorables Concejales</t>
    </r>
    <r>
      <rPr>
        <sz val="12"/>
        <rFont val="Arial"/>
        <family val="2"/>
      </rPr>
      <t xml:space="preserve">
LUZ MARINA GORDILLO SALINAS
MARÍA VICTORIA VARGAS SILVA
JORGE DURAN SILVA
HORACIO JOSÉ SERPA MONCADA
GERMAN AUGUSTO GARCÍA MAYA
ARMANDO GUTIÉRREZ GONZÁLEZ
</t>
    </r>
    <r>
      <rPr>
        <b/>
        <sz val="12"/>
        <rFont val="Arial"/>
        <family val="2"/>
      </rPr>
      <t>BANCADA PARTIDO LIBERAL COLOMBIANO</t>
    </r>
  </si>
  <si>
    <r>
      <t xml:space="preserve">ENVIO DE CUEST (12-02-2016)
</t>
    </r>
    <r>
      <rPr>
        <sz val="12"/>
        <color rgb="FF0070C0"/>
        <rFont val="Arial"/>
        <family val="2"/>
      </rPr>
      <t xml:space="preserve">PRIORIZADA
(09-03-2016)
</t>
    </r>
    <r>
      <rPr>
        <b/>
        <sz val="12"/>
        <color rgb="FF00B050"/>
        <rFont val="Arial"/>
        <family val="2"/>
      </rPr>
      <t>PRIMER DEBATE (15-03-2016)
SEGUNDO DEBATE
(01-04-2016)</t>
    </r>
  </si>
  <si>
    <r>
      <t xml:space="preserve">ENVIO DE CUEST (12-02-2016)
</t>
    </r>
    <r>
      <rPr>
        <sz val="12"/>
        <color rgb="FF0070C0"/>
        <rFont val="Arial"/>
        <family val="2"/>
      </rPr>
      <t xml:space="preserve">PRIORIZADA
(17-02-2016)
</t>
    </r>
    <r>
      <rPr>
        <b/>
        <sz val="12"/>
        <color rgb="FF00B050"/>
        <rFont val="Arial"/>
        <family val="2"/>
      </rPr>
      <t>1ER. DEBATE 
(28-03-2016)
2DO. DEBATE 
(5-06-2016)</t>
    </r>
  </si>
  <si>
    <r>
      <t xml:space="preserve">ENVIO DE CUEST (23-02-2016)
</t>
    </r>
    <r>
      <rPr>
        <sz val="12"/>
        <color rgb="FF7030A0"/>
        <rFont val="Arial"/>
        <family val="2"/>
      </rPr>
      <t xml:space="preserve">RECORDATORIO
S-D-MOVILIDAD
(29-02-2016)
</t>
    </r>
    <r>
      <rPr>
        <sz val="12"/>
        <color rgb="FF0070C0"/>
        <rFont val="Arial"/>
        <family val="2"/>
      </rPr>
      <t>PRIORIZADA
(16-03-2016)</t>
    </r>
    <r>
      <rPr>
        <sz val="12"/>
        <color rgb="FF00B0F0"/>
        <rFont val="Arial"/>
        <family val="2"/>
      </rPr>
      <t xml:space="preserve">
</t>
    </r>
    <r>
      <rPr>
        <b/>
        <sz val="12"/>
        <color rgb="FF00B050"/>
        <rFont val="Arial"/>
        <family val="2"/>
      </rPr>
      <t>1ER. DEBATE 
(28-03-2016)
2DO. DEBATE 
(5-06-2016)</t>
    </r>
    <r>
      <rPr>
        <sz val="12"/>
        <color rgb="FF00B050"/>
        <rFont val="Arial"/>
        <family val="2"/>
      </rPr>
      <t xml:space="preserve">
</t>
    </r>
    <r>
      <rPr>
        <sz val="12"/>
        <color rgb="FF0070C0"/>
        <rFont val="Arial"/>
        <family val="2"/>
      </rPr>
      <t>PRIORIZADA
(02-06-2016)</t>
    </r>
  </si>
  <si>
    <r>
      <t xml:space="preserve">ENVIO DE CUEST (23-02-2016)
</t>
    </r>
    <r>
      <rPr>
        <sz val="12"/>
        <color rgb="FF00B050"/>
        <rFont val="Arial"/>
        <family val="2"/>
      </rPr>
      <t>1</t>
    </r>
    <r>
      <rPr>
        <b/>
        <sz val="12"/>
        <color rgb="FF00B050"/>
        <rFont val="Arial"/>
        <family val="2"/>
      </rPr>
      <t>ER. DEBATE 
(28-03-2016)
2DO. DEBATE 
(5-06-2016)</t>
    </r>
    <r>
      <rPr>
        <sz val="12"/>
        <color rgb="FF00B050"/>
        <rFont val="Arial"/>
        <family val="2"/>
      </rPr>
      <t xml:space="preserve">
</t>
    </r>
    <r>
      <rPr>
        <sz val="12"/>
        <color rgb="FF0070C0"/>
        <rFont val="Arial"/>
        <family val="2"/>
      </rPr>
      <t>PRIORIZADA
(02-06-2016)</t>
    </r>
  </si>
  <si>
    <r>
      <t xml:space="preserve">ENVIO DE CUEST (15-02-2016)
</t>
    </r>
    <r>
      <rPr>
        <sz val="12"/>
        <color rgb="FF0070C0"/>
        <rFont val="Arial"/>
        <family val="2"/>
      </rPr>
      <t xml:space="preserve">PRIORIZADA
(29-02-2016)
</t>
    </r>
    <r>
      <rPr>
        <b/>
        <sz val="12"/>
        <color rgb="FF00B050"/>
        <rFont val="Arial"/>
        <family val="2"/>
      </rPr>
      <t>1ER. DEBATE 
(5-06-2016)
2DO. DEBATE 
(13-06-2016)</t>
    </r>
  </si>
  <si>
    <r>
      <rPr>
        <b/>
        <sz val="12"/>
        <rFont val="Arial"/>
        <family val="2"/>
      </rPr>
      <t>RECIBIDA DE LA COMISIÓN PRIMERA PERMANENTE DEL PLAN
11 FEBRERO 201</t>
    </r>
    <r>
      <rPr>
        <sz val="12"/>
        <rFont val="Arial"/>
        <family val="2"/>
      </rPr>
      <t xml:space="preserve">6
ENVIO DE CUEST (15-02-2016)
</t>
    </r>
    <r>
      <rPr>
        <sz val="12"/>
        <color rgb="FF0070C0"/>
        <rFont val="Arial"/>
        <family val="2"/>
      </rPr>
      <t xml:space="preserve">PRIORIZADA
(02-06-2016)
</t>
    </r>
    <r>
      <rPr>
        <b/>
        <sz val="12"/>
        <color rgb="FF00B050"/>
        <rFont val="Arial"/>
        <family val="2"/>
      </rPr>
      <t>1ER. DEBATE 
(5-06-2016)
2DO. DEBATE 
(13-06-2016)</t>
    </r>
  </si>
  <si>
    <r>
      <t xml:space="preserve">ENVIO DE CUEST (22-02-2016)
</t>
    </r>
    <r>
      <rPr>
        <b/>
        <sz val="12"/>
        <color rgb="FF00B050"/>
        <rFont val="Arial"/>
        <family val="2"/>
      </rPr>
      <t>1ER. DEBATE 
(15-03-2016)
2DO. DEBATE
(01-04-2016)</t>
    </r>
  </si>
  <si>
    <r>
      <t xml:space="preserve">ENVIO DE CUEST (15-02-2016)
</t>
    </r>
    <r>
      <rPr>
        <sz val="12"/>
        <color rgb="FF0070C0"/>
        <rFont val="Arial"/>
        <family val="2"/>
      </rPr>
      <t xml:space="preserve">PRIORIZADA
(15-03/2016)
</t>
    </r>
    <r>
      <rPr>
        <b/>
        <sz val="12"/>
        <color rgb="FF00B050"/>
        <rFont val="Arial"/>
        <family val="2"/>
      </rPr>
      <t xml:space="preserve">1ER. DEBATE 
(18-04-2016)
</t>
    </r>
  </si>
  <si>
    <r>
      <rPr>
        <sz val="12"/>
        <rFont val="Arial"/>
        <family val="2"/>
      </rPr>
      <t>ENVIO DE CUEST
(14-03-2016)</t>
    </r>
    <r>
      <rPr>
        <sz val="12"/>
        <color rgb="FF0070C0"/>
        <rFont val="Arial"/>
        <family val="2"/>
      </rPr>
      <t xml:space="preserve">
</t>
    </r>
    <r>
      <rPr>
        <b/>
        <sz val="12"/>
        <color rgb="FF0070C0"/>
        <rFont val="Arial"/>
        <family val="2"/>
      </rPr>
      <t>PRIORIZADA
(11-03-2016)</t>
    </r>
    <r>
      <rPr>
        <sz val="12"/>
        <color rgb="FF0070C0"/>
        <rFont val="Arial"/>
        <family val="2"/>
      </rPr>
      <t xml:space="preserve">
</t>
    </r>
    <r>
      <rPr>
        <b/>
        <sz val="12"/>
        <color rgb="FF00B050"/>
        <rFont val="Arial"/>
        <family val="2"/>
      </rPr>
      <t>1ER. DEBATE
(04-04-2016)</t>
    </r>
  </si>
  <si>
    <r>
      <t xml:space="preserve">ENVIO DE CUEST (07-03-2016)
</t>
    </r>
    <r>
      <rPr>
        <sz val="12"/>
        <color rgb="FFFF0000"/>
        <rFont val="Arial"/>
        <family val="2"/>
      </rPr>
      <t xml:space="preserve">SOLICITUD DE PRORROGA
S.D.GOBIERNO
(08-03-2016)
NO SE CONCEDE UNA PRORROGA
S-D-EDUCACIÓN
(14-03-2016)
</t>
    </r>
    <r>
      <rPr>
        <sz val="12"/>
        <color theme="9" tint="-0.499984740745262"/>
        <rFont val="Arial"/>
        <family val="2"/>
      </rPr>
      <t xml:space="preserve">RECORDATORIO
S-D-EDUCACIÓN
(14-03-2016)
</t>
    </r>
    <r>
      <rPr>
        <sz val="12"/>
        <color rgb="FF0070C0"/>
        <rFont val="Arial"/>
        <family val="2"/>
      </rPr>
      <t>PRIORIZADA
(08-04-2016)</t>
    </r>
  </si>
  <si>
    <r>
      <t xml:space="preserve">ENVIO DE CUEST (07-03-2016)
</t>
    </r>
    <r>
      <rPr>
        <b/>
        <sz val="12"/>
        <color rgb="FF00B050"/>
        <rFont val="Arial"/>
        <family val="2"/>
      </rPr>
      <t>1ER. DEBATE 
(18-04-2016)</t>
    </r>
    <r>
      <rPr>
        <sz val="12"/>
        <color rgb="FF00B050"/>
        <rFont val="Arial"/>
        <family val="2"/>
      </rPr>
      <t xml:space="preserve">
</t>
    </r>
    <r>
      <rPr>
        <sz val="12"/>
        <color rgb="FF0070C0"/>
        <rFont val="Arial"/>
        <family val="2"/>
      </rPr>
      <t>PRIORIZADA
(08-06-2016)</t>
    </r>
  </si>
  <si>
    <r>
      <t xml:space="preserve">ENVIO DE CUEST (05-04-2016)
</t>
    </r>
    <r>
      <rPr>
        <b/>
        <sz val="12"/>
        <color rgb="FF00B050"/>
        <rFont val="Arial"/>
        <family val="2"/>
      </rPr>
      <t>1ER. DEBATE 
(18-04-2016)</t>
    </r>
  </si>
  <si>
    <r>
      <t xml:space="preserve">ENVIO DE CUEST (07-04-2016)
</t>
    </r>
    <r>
      <rPr>
        <b/>
        <sz val="12"/>
        <color rgb="FF00B050"/>
        <rFont val="Arial"/>
        <family val="2"/>
      </rPr>
      <t>1ER. DEBATE 
(18-04-2016)</t>
    </r>
  </si>
  <si>
    <r>
      <t xml:space="preserve">ENVIO DE CUEST (11-04-2016)
RECIBIDA DE LA SECRETARIA GENERAL 
(11-04-2016)
</t>
    </r>
    <r>
      <rPr>
        <b/>
        <sz val="12"/>
        <color rgb="FF0070C0"/>
        <rFont val="Arial"/>
        <family val="2"/>
      </rPr>
      <t xml:space="preserve">PRIORIZADA
(11-04-2016)
</t>
    </r>
    <r>
      <rPr>
        <b/>
        <sz val="12"/>
        <color rgb="FF00B050"/>
        <rFont val="Arial"/>
        <family val="2"/>
      </rPr>
      <t>1ER. DEBATE 
(18-04-2016)</t>
    </r>
  </si>
  <si>
    <r>
      <t xml:space="preserve">ENVIO DE CUEST (11-04-2016)
RECIBIDA DE LA SECRETARIA GENERAL 
(11-04-2016)
</t>
    </r>
    <r>
      <rPr>
        <b/>
        <sz val="12"/>
        <color rgb="FF00B050"/>
        <rFont val="Arial"/>
        <family val="2"/>
      </rPr>
      <t>1ER. DEBATE 
(18-04-2016)</t>
    </r>
  </si>
  <si>
    <r>
      <t xml:space="preserve">ENVIO DE CUEST
(17-03-2016)
</t>
    </r>
    <r>
      <rPr>
        <b/>
        <sz val="12"/>
        <color rgb="FF0070C0"/>
        <rFont val="Arial"/>
        <family val="2"/>
      </rPr>
      <t xml:space="preserve">PRIORIZADA
31-05-2016
</t>
    </r>
    <r>
      <rPr>
        <b/>
        <sz val="12"/>
        <color rgb="FF00B050"/>
        <rFont val="Arial"/>
        <family val="2"/>
      </rPr>
      <t>1ER. DEBATE 
(5-06-2016)
2DO. DEBATE 
(13-06-2016)</t>
    </r>
  </si>
  <si>
    <r>
      <t xml:space="preserve">ENVIO DE CUEST (07-03-2016)
</t>
    </r>
    <r>
      <rPr>
        <sz val="12"/>
        <color rgb="FFFF0000"/>
        <rFont val="Arial"/>
        <family val="2"/>
      </rPr>
      <t xml:space="preserve">SOLICITUD DE PRORROGA
S.D.GOBIERNO
(08-03-2016)
</t>
    </r>
    <r>
      <rPr>
        <sz val="12"/>
        <color rgb="FF0070C0"/>
        <rFont val="Arial"/>
        <family val="2"/>
      </rPr>
      <t xml:space="preserve">PRIORIZADA 
(07-06-2016)
</t>
    </r>
    <r>
      <rPr>
        <b/>
        <sz val="12"/>
        <color rgb="FF00B050"/>
        <rFont val="Arial"/>
        <family val="2"/>
      </rPr>
      <t>1ER. DEBATE 
(18-06-2016)
2DO. DEBATE 
(14-09-2016)</t>
    </r>
  </si>
  <si>
    <r>
      <t xml:space="preserve">ENVIO DE CUEST (07-03-2016)
</t>
    </r>
    <r>
      <rPr>
        <sz val="12"/>
        <color theme="9" tint="-0.499984740745262"/>
        <rFont val="Arial"/>
        <family val="2"/>
      </rPr>
      <t>RECORDATORIO
P-ETB
(14-03-2016)
COMUNICACIÓN
HC-JORGE DURAN
FALT-RESPT. ETB
(05-05-2016)</t>
    </r>
  </si>
  <si>
    <r>
      <t xml:space="preserve">ENVIO DE CUEST (06-04-2016)
</t>
    </r>
    <r>
      <rPr>
        <sz val="12"/>
        <color rgb="FFFF0000"/>
        <rFont val="Arial"/>
        <family val="2"/>
      </rPr>
      <t xml:space="preserve">SOLICITUD DE PRÓRROGA S.D.GOBIERDO 
(08-04-2016)
</t>
    </r>
    <r>
      <rPr>
        <b/>
        <sz val="12"/>
        <color rgb="FF00B050"/>
        <rFont val="Arial"/>
        <family val="2"/>
      </rPr>
      <t>1ER. DEBATE 
(18-06-2016)
2DO. DEBATE 
(14-09-2016)</t>
    </r>
  </si>
  <si>
    <r>
      <t xml:space="preserve">ENVIO DE CUEST (05-04-2016)
</t>
    </r>
    <r>
      <rPr>
        <b/>
        <sz val="12"/>
        <color rgb="FF00B050"/>
        <rFont val="Arial"/>
        <family val="2"/>
      </rPr>
      <t>1ER. DEBATE 
(21-06-2016)</t>
    </r>
    <r>
      <rPr>
        <sz val="12"/>
        <rFont val="Arial"/>
        <family val="2"/>
      </rPr>
      <t xml:space="preserve">
</t>
    </r>
  </si>
  <si>
    <r>
      <t xml:space="preserve">ENVIO DE CUEST (23-02-2016)
</t>
    </r>
    <r>
      <rPr>
        <sz val="12"/>
        <color rgb="FF0070C0"/>
        <rFont val="Arial"/>
        <family val="2"/>
      </rPr>
      <t xml:space="preserve">PRIORIZADA
(08-06-2016)
</t>
    </r>
    <r>
      <rPr>
        <b/>
        <sz val="12"/>
        <color rgb="FF00B050"/>
        <rFont val="Arial"/>
        <family val="2"/>
      </rPr>
      <t>1ER. DEBATE 
(21-06-2016)</t>
    </r>
  </si>
  <si>
    <r>
      <rPr>
        <b/>
        <sz val="12"/>
        <rFont val="Arial"/>
        <family val="2"/>
      </rPr>
      <t>RECIBIDA DE LA SECRETARIA GENERAL
17 MARZO 201</t>
    </r>
    <r>
      <rPr>
        <sz val="12"/>
        <rFont val="Arial"/>
        <family val="2"/>
      </rPr>
      <t xml:space="preserve">6
ENVIARON CUEST (17-03-2016)
</t>
    </r>
    <r>
      <rPr>
        <sz val="12"/>
        <color rgb="FF0070C0"/>
        <rFont val="Arial"/>
        <family val="2"/>
      </rPr>
      <t xml:space="preserve">PRIORIZADA
(18-02-2016)
PRIORIZADA
(20-04-2016)
</t>
    </r>
    <r>
      <rPr>
        <b/>
        <sz val="12"/>
        <color rgb="FF00B050"/>
        <rFont val="Arial"/>
        <family val="2"/>
      </rPr>
      <t>1ER. DEBATE 
(5-06-2016)
2DO. DEBATE 
(13-06-2016)
3TCR.. DEBATE 
(15-07-2016)
4TO. DEBATE 
(28-07-2016)</t>
    </r>
  </si>
  <si>
    <r>
      <t xml:space="preserve">ENVIO DE CUEST (23-02-2016)
</t>
    </r>
    <r>
      <rPr>
        <sz val="12"/>
        <color rgb="FF0070C0"/>
        <rFont val="Arial"/>
        <family val="2"/>
      </rPr>
      <t xml:space="preserve">PRIORIZADA
31-05-2016
</t>
    </r>
    <r>
      <rPr>
        <b/>
        <sz val="12"/>
        <color rgb="FF00B050"/>
        <rFont val="Arial"/>
        <family val="2"/>
      </rPr>
      <t>1ER. DEBATE 
(5-06-2016)
2DO. DEBATE 
(13-06-2016)
3TCR.. DEBATE 
(15-07-2016)
4TO. DEBATE 
(28-07-2016)</t>
    </r>
  </si>
  <si>
    <r>
      <t xml:space="preserve">ENVIARON CUEST (31-03-2016)
</t>
    </r>
    <r>
      <rPr>
        <sz val="12"/>
        <color rgb="FFFF0000"/>
        <rFont val="Arial"/>
        <family val="2"/>
      </rPr>
      <t xml:space="preserve">SOLICITUD DE PRÓRROGA S.D. PLANEACIÓN 
(05-04-2016)
</t>
    </r>
    <r>
      <rPr>
        <b/>
        <sz val="12"/>
        <color rgb="FF00B050"/>
        <rFont val="Arial"/>
        <family val="2"/>
      </rPr>
      <t>1ER. DEBATE 
(5-06-2016)
2DO. DEBATE 
(13-06-2016)
3TCR.. DEBATE 
(15-07-2016)
4TO. DEBATE 
(28-07-2016)</t>
    </r>
  </si>
  <si>
    <r>
      <t xml:space="preserve">RECIBIDA DE LA SECRETARIA GENERAL
02 JUNIO 2016
</t>
    </r>
    <r>
      <rPr>
        <b/>
        <sz val="12"/>
        <color rgb="FF0070C0"/>
        <rFont val="Arial"/>
        <family val="2"/>
      </rPr>
      <t xml:space="preserve">PRIORIZADA
(02-06-2016)
</t>
    </r>
    <r>
      <rPr>
        <b/>
        <sz val="12"/>
        <color rgb="FF00B050"/>
        <rFont val="Arial"/>
        <family val="2"/>
      </rPr>
      <t>1ER. DEBATE 
(15-07-2016)
2DO. DEBATE 
(28-07-2016)</t>
    </r>
    <r>
      <rPr>
        <b/>
        <sz val="12"/>
        <color rgb="FF0070C0"/>
        <rFont val="Arial"/>
        <family val="2"/>
      </rPr>
      <t xml:space="preserve">
</t>
    </r>
  </si>
  <si>
    <t>1ER. DEBATE 
(21-07-2016)
2DO. DEBATE 
(23-07-2016)</t>
  </si>
  <si>
    <r>
      <t xml:space="preserve">COMUNICACIÓN
HC- RUBEN TORRADO
FALT-RESPT
S-D-GOBIERNO y D-U-A-CATASTRO
(26-07-2016)
</t>
    </r>
    <r>
      <rPr>
        <b/>
        <sz val="12"/>
        <color rgb="FF00B050"/>
        <rFont val="Arial"/>
        <family val="2"/>
      </rPr>
      <t>1ER. DEBATE 
(21-07-2016)
2DO. DEBATE 
(23-07-2016)</t>
    </r>
  </si>
  <si>
    <r>
      <t xml:space="preserve">COMUNICACIÓN
HC- JULIAN LOPEZ
FALT-RESPT
S-D-PLANEACION y D-U-A-CATASTRO
(26-07-2016)
</t>
    </r>
    <r>
      <rPr>
        <b/>
        <sz val="12"/>
        <color rgb="FF00B050"/>
        <rFont val="Arial"/>
        <family val="2"/>
      </rPr>
      <t>1ER. DEBATE 
(23-07-2016)</t>
    </r>
  </si>
  <si>
    <r>
      <t xml:space="preserve">COMUNICACIÓN
HC- RUBEN TORRADO
FALT-RESPTS- SD-HACIENDA-SD-EDUCACION
(07-09-2016)
</t>
    </r>
    <r>
      <rPr>
        <b/>
        <sz val="12"/>
        <color rgb="FF00B050"/>
        <rFont val="Arial"/>
        <family val="2"/>
      </rPr>
      <t>1ER. DEBATE 
(18-08-2016)</t>
    </r>
  </si>
  <si>
    <r>
      <rPr>
        <b/>
        <sz val="12"/>
        <rFont val="Arial"/>
        <family val="2"/>
      </rPr>
      <t>ENVIO DE CUEST (21-04-2016)</t>
    </r>
    <r>
      <rPr>
        <b/>
        <sz val="12"/>
        <color rgb="FF0070C0"/>
        <rFont val="Arial"/>
        <family val="2"/>
      </rPr>
      <t xml:space="preserve">
PRIORIZADA
(20-04-2016)
</t>
    </r>
    <r>
      <rPr>
        <b/>
        <sz val="12"/>
        <color theme="9" tint="-0.499984740745262"/>
        <rFont val="Arial"/>
        <family val="2"/>
      </rPr>
      <t xml:space="preserve">COMUNICACIÓN
HC-DIEGO DEVIA
FALT-RESPT.-S-D-MOVILIDAD
(05-05-2016)
</t>
    </r>
    <r>
      <rPr>
        <b/>
        <sz val="12"/>
        <color rgb="FF00B050"/>
        <rFont val="Arial"/>
        <family val="2"/>
      </rPr>
      <t>1ER. DEBATE 
(5-06-2016)
2DO. DEBATE 
(13-06-2016)
3TCR.. DEBATE 
(15-07-2016)
4TO. DEBATE 
(28-07-2016)
5TO. DEBATE
(10-09-2016)</t>
    </r>
  </si>
  <si>
    <r>
      <t xml:space="preserve">ENVIO DE CUEST (21-04-2016)
</t>
    </r>
    <r>
      <rPr>
        <b/>
        <sz val="12"/>
        <color rgb="FF00B050"/>
        <rFont val="Arial"/>
        <family val="2"/>
      </rPr>
      <t>1ER. DEBATE 
(5-06-2016)
2DO. DEBATE 
(13-06-2016)
3TCR.. DEBATE 
(15-07-2016)
4TO. DEBATE 
(28-07-2016)
5TO. DEBATE
(10-09-2016)
6TO. DEBATE
(1-10-2016)</t>
    </r>
  </si>
  <si>
    <r>
      <t xml:space="preserve">SOLICITUD DE PRÓRROGA
S.D.DESARROLLO E.
(22-07-2016)
SOLICITUD DE PRÓRROGA
S.D.SALUD
(26-07-2016)
SOLICITUD DE PRÓRROGA
S.D.INTEGRACION
(22-07-2016)
</t>
    </r>
    <r>
      <rPr>
        <b/>
        <sz val="9"/>
        <color theme="9" tint="-0.499984740745262"/>
        <rFont val="Arial"/>
        <family val="2"/>
      </rPr>
      <t xml:space="preserve">COMUNICACIÓN
HC- J-F-GRILLO
FALT-RESPT
S-D-INTEGRACION
(01-08-2016)
</t>
    </r>
    <r>
      <rPr>
        <b/>
        <sz val="9"/>
        <color rgb="FF0070C0"/>
        <rFont val="Arial"/>
        <family val="2"/>
      </rPr>
      <t xml:space="preserve">PRIORIZADA
(29-07-2016)
</t>
    </r>
    <r>
      <rPr>
        <b/>
        <sz val="9"/>
        <color rgb="FF00B050"/>
        <rFont val="Arial"/>
        <family val="2"/>
      </rPr>
      <t xml:space="preserve">1ER. DEBATE
(20-09-2016) </t>
    </r>
  </si>
  <si>
    <r>
      <t xml:space="preserve">ENVIO DE CUEST (05-04-2016)
</t>
    </r>
    <r>
      <rPr>
        <b/>
        <sz val="12"/>
        <color rgb="FFFF0000"/>
        <rFont val="Arial"/>
        <family val="2"/>
      </rPr>
      <t xml:space="preserve">SOLICITUD DE PRORROGA S.D. DESARROLLO E-
(07-04-2016)
</t>
    </r>
    <r>
      <rPr>
        <b/>
        <sz val="12"/>
        <color theme="9" tint="-0.499984740745262"/>
        <rFont val="Arial"/>
        <family val="2"/>
      </rPr>
      <t xml:space="preserve">COMUNICACIÓN
HC-CELIO N
FALT-RESPT. G-CORABASTOS
(05-05-2016)
</t>
    </r>
    <r>
      <rPr>
        <b/>
        <sz val="12"/>
        <color rgb="FF0070C0"/>
        <rFont val="Arial"/>
        <family val="2"/>
      </rPr>
      <t xml:space="preserve">PRIORIZADA 
(03-10-2016)
</t>
    </r>
    <r>
      <rPr>
        <b/>
        <sz val="12"/>
        <color rgb="FF00B050"/>
        <rFont val="Arial"/>
        <family val="2"/>
      </rPr>
      <t>1ER. DEBATE
(4-10-2016)</t>
    </r>
  </si>
  <si>
    <r>
      <t xml:space="preserve">RECIBIDA DE LA COMISON DE GOBIERNO
10 OCTUBRE 2016
</t>
    </r>
    <r>
      <rPr>
        <b/>
        <sz val="12"/>
        <color rgb="FF00B050"/>
        <rFont val="Arial"/>
        <family val="2"/>
      </rPr>
      <t>1ER. DEBATE
(10-10-2016)</t>
    </r>
  </si>
  <si>
    <r>
      <t xml:space="preserve">RECIBIDA DE LA COMISON DE GOBIERNO
10 OCTUBRE 2016
</t>
    </r>
    <r>
      <rPr>
        <b/>
        <sz val="12"/>
        <color rgb="FF0070C0"/>
        <rFont val="Arial"/>
        <family val="2"/>
      </rPr>
      <t xml:space="preserve">PRIORIZACION
(19-10-2016)
</t>
    </r>
    <r>
      <rPr>
        <b/>
        <sz val="12"/>
        <color rgb="FF00B050"/>
        <rFont val="Arial"/>
        <family val="2"/>
      </rPr>
      <t>1RO. DEBATE
(19-10-2016)</t>
    </r>
  </si>
  <si>
    <r>
      <t xml:space="preserve">RECIBIDA DE LA COMISON DE GOBIERNO
10 OCTUBRE 2016
</t>
    </r>
    <r>
      <rPr>
        <b/>
        <sz val="10"/>
        <color rgb="FF0070C0"/>
        <rFont val="Arial"/>
        <family val="2"/>
      </rPr>
      <t xml:space="preserve">PRIORIZACION
(19-10-2016)
</t>
    </r>
    <r>
      <rPr>
        <b/>
        <sz val="10"/>
        <color rgb="FF00B050"/>
        <rFont val="Arial"/>
        <family val="2"/>
      </rPr>
      <t xml:space="preserve">1ER. DEBATE
(21-10-2016) </t>
    </r>
  </si>
  <si>
    <r>
      <t xml:space="preserve">SOLICITUD DE PRÓRROGA
S.D.GOBIERNO
(27-07-2016)
</t>
    </r>
    <r>
      <rPr>
        <b/>
        <sz val="9"/>
        <color theme="9" tint="-0.499984740745262"/>
        <rFont val="Arial"/>
        <family val="2"/>
      </rPr>
      <t xml:space="preserve">COMUNICACIÓN
HC- R-CORREA
FALT-RESPTS- S-D-SEGURIDAD-DRT-CARCEL-D-
(01-08-2016)
</t>
    </r>
    <r>
      <rPr>
        <b/>
        <sz val="9"/>
        <color rgb="FF00B050"/>
        <rFont val="Arial"/>
        <family val="2"/>
      </rPr>
      <t xml:space="preserve">1ER. DEBATE
(17-12-2016) </t>
    </r>
  </si>
  <si>
    <t xml:space="preserve">RESPT.S-D-EDUCACIÓN (16-12-2016) </t>
  </si>
  <si>
    <t>RESPT-S-D-SEGURIDAD (26-12-2016) 1CD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</si>
</sst>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240A]d&quot; de &quot;mmmm&quot; de &quot;yyyy;@"/>
  </numFmts>
  <fonts count="44" x14ac:knownFonts="1">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sz val="12"/>
      <name val="Arial"/>
      <family val="2"/>
    </font>
    <font>
      <sz val="9"/>
      <name val="Arial"/>
      <family val="2"/>
    </font>
    <font>
      <sz val="11"/>
      <name val="Arial"/>
      <family val="2"/>
    </font>
    <font>
      <b/>
      <sz val="8"/>
      <name val="Arial"/>
      <family val="2"/>
    </font>
    <font>
      <sz val="8"/>
      <name val="Arial"/>
      <family val="2"/>
    </font>
    <font>
      <sz val="10"/>
      <color theme="0" tint="-0.499984740745262"/>
      <name val="Arial"/>
      <family val="2"/>
    </font>
    <font>
      <b/>
      <sz val="12"/>
      <name val="Arial"/>
      <family val="2"/>
    </font>
    <font>
      <sz val="12"/>
      <color rgb="FFFF0000"/>
      <name val="Arial"/>
      <family val="2"/>
    </font>
    <font>
      <sz val="12"/>
      <color rgb="FF0070C0"/>
      <name val="Arial"/>
      <family val="2"/>
    </font>
    <font>
      <b/>
      <sz val="11"/>
      <name val="Arial"/>
      <family val="2"/>
    </font>
    <font>
      <sz val="12"/>
      <color rgb="FF7030A0"/>
      <name val="Arial"/>
      <family val="2"/>
    </font>
    <font>
      <sz val="12"/>
      <color rgb="FF00B050"/>
      <name val="Arial"/>
      <family val="2"/>
    </font>
    <font>
      <sz val="12"/>
      <color rgb="FF00B0F0"/>
      <name val="Arial"/>
      <family val="2"/>
    </font>
    <font>
      <b/>
      <sz val="12"/>
      <color rgb="FF0070C0"/>
      <name val="Arial"/>
      <family val="2"/>
    </font>
    <font>
      <b/>
      <sz val="12"/>
      <color rgb="FFFF0000"/>
      <name val="Arial"/>
      <family val="2"/>
    </font>
    <font>
      <b/>
      <sz val="12"/>
      <color rgb="FF00B050"/>
      <name val="Arial"/>
      <family val="2"/>
    </font>
    <font>
      <sz val="11"/>
      <color rgb="FF0070C0"/>
      <name val="Arial"/>
      <family val="2"/>
    </font>
    <font>
      <sz val="11"/>
      <color rgb="FFFF0000"/>
      <name val="Arial"/>
      <family val="2"/>
    </font>
    <font>
      <sz val="11"/>
      <color rgb="FF002060"/>
      <name val="Arial"/>
      <family val="2"/>
    </font>
    <font>
      <sz val="11"/>
      <color rgb="FF00B050"/>
      <name val="Arial"/>
      <family val="2"/>
    </font>
    <font>
      <b/>
      <sz val="11"/>
      <color rgb="FFFF0000"/>
      <name val="Arial"/>
      <family val="2"/>
    </font>
    <font>
      <b/>
      <sz val="11"/>
      <color rgb="FF00B050"/>
      <name val="Arial"/>
      <family val="2"/>
    </font>
    <font>
      <b/>
      <sz val="11"/>
      <color rgb="FF0070C0"/>
      <name val="Arial"/>
      <family val="2"/>
    </font>
    <font>
      <sz val="12"/>
      <color theme="9" tint="-0.499984740745262"/>
      <name val="Arial"/>
      <family val="2"/>
    </font>
    <font>
      <b/>
      <sz val="12"/>
      <color theme="9" tint="-0.499984740745262"/>
      <name val="Arial"/>
      <family val="2"/>
    </font>
    <font>
      <b/>
      <sz val="12"/>
      <color theme="7" tint="-0.249977111117893"/>
      <name val="Arial"/>
      <family val="2"/>
    </font>
    <font>
      <b/>
      <sz val="10"/>
      <color rgb="FFFF0000"/>
      <name val="Arial"/>
      <family val="2"/>
    </font>
    <font>
      <b/>
      <sz val="10"/>
      <color theme="9" tint="-0.499984740745262"/>
      <name val="Arial"/>
      <family val="2"/>
    </font>
    <font>
      <b/>
      <sz val="11"/>
      <color theme="7" tint="-0.249977111117893"/>
      <name val="Arial"/>
      <family val="2"/>
    </font>
    <font>
      <b/>
      <sz val="11"/>
      <color theme="9" tint="-0.499984740745262"/>
      <name val="Arial"/>
      <family val="2"/>
    </font>
    <font>
      <b/>
      <sz val="9"/>
      <color rgb="FFFF0000"/>
      <name val="Arial"/>
      <family val="2"/>
    </font>
    <font>
      <b/>
      <sz val="9"/>
      <color theme="9" tint="-0.499984740745262"/>
      <name val="Arial"/>
      <family val="2"/>
    </font>
    <font>
      <b/>
      <sz val="9"/>
      <color rgb="FF0070C0"/>
      <name val="Arial"/>
      <family val="2"/>
    </font>
    <font>
      <b/>
      <sz val="9"/>
      <color theme="7" tint="-0.249977111117893"/>
      <name val="Arial"/>
      <family val="2"/>
    </font>
    <font>
      <b/>
      <sz val="9"/>
      <name val="Arial"/>
      <family val="2"/>
    </font>
    <font>
      <b/>
      <sz val="10"/>
      <color rgb="FF0070C0"/>
      <name val="Arial"/>
      <family val="2"/>
    </font>
    <font>
      <b/>
      <sz val="9"/>
      <color rgb="FF00B050"/>
      <name val="Arial"/>
      <family val="2"/>
    </font>
    <font>
      <b/>
      <sz val="10"/>
      <color rgb="FF00B050"/>
      <name val="Arial"/>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auto="1"/>
      </left>
      <right style="thin">
        <color auto="1"/>
      </right>
      <top style="thin">
        <color auto="1"/>
      </top>
      <bottom/>
      <diagonal/>
    </border>
  </borders>
  <cellStyleXfs count="5">
    <xf numFmtId="0" fontId="0" fillId="0" borderId="0"/>
    <xf numFmtId="164" fontId="2" fillId="0" borderId="0" applyFont="0" applyFill="0" applyBorder="0" applyAlignment="0" applyProtection="0"/>
    <xf numFmtId="0" fontId="2" fillId="0" borderId="0"/>
    <xf numFmtId="0" fontId="2" fillId="0" borderId="0"/>
    <xf numFmtId="0" fontId="1" fillId="0" borderId="0"/>
  </cellStyleXfs>
  <cellXfs count="154">
    <xf numFmtId="0" fontId="0" fillId="0" borderId="0" xfId="0"/>
    <xf numFmtId="0" fontId="0" fillId="2" borderId="0" xfId="0" applyFill="1"/>
    <xf numFmtId="0" fontId="0" fillId="2" borderId="0" xfId="0" applyFill="1" applyAlignment="1">
      <alignment horizontal="center" vertical="center" wrapText="1"/>
    </xf>
    <xf numFmtId="0" fontId="6" fillId="0" borderId="1" xfId="0" applyFont="1" applyFill="1" applyBorder="1" applyAlignment="1">
      <alignment horizontal="center" vertical="center" wrapText="1"/>
    </xf>
    <xf numFmtId="0" fontId="0" fillId="2" borderId="0" xfId="0" applyFill="1" applyAlignment="1">
      <alignment horizontal="left"/>
    </xf>
    <xf numFmtId="0" fontId="0" fillId="3" borderId="2" xfId="0" applyFill="1" applyBorder="1"/>
    <xf numFmtId="0" fontId="0" fillId="4" borderId="2" xfId="0" applyFill="1" applyBorder="1"/>
    <xf numFmtId="0" fontId="3"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4" fillId="2" borderId="0" xfId="0" applyFont="1" applyFill="1"/>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0" borderId="0" xfId="0" applyBorder="1" applyAlignment="1">
      <alignment horizontal="center" vertical="center" wrapText="1"/>
    </xf>
    <xf numFmtId="0" fontId="6" fillId="0" borderId="13"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0" xfId="0" applyFont="1" applyFill="1" applyBorder="1" applyAlignment="1">
      <alignment vertical="center" wrapText="1"/>
    </xf>
    <xf numFmtId="0" fontId="4" fillId="0" borderId="0" xfId="0" applyFont="1"/>
    <xf numFmtId="0" fontId="0" fillId="2" borderId="0" xfId="0" applyFill="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27" xfId="0" applyBorder="1"/>
    <xf numFmtId="0" fontId="0" fillId="0" borderId="1" xfId="0" applyBorder="1"/>
    <xf numFmtId="0" fontId="0" fillId="0" borderId="28" xfId="0" applyBorder="1"/>
    <xf numFmtId="0" fontId="0" fillId="0" borderId="29" xfId="0" applyBorder="1"/>
    <xf numFmtId="0" fontId="0" fillId="0" borderId="30" xfId="0" applyBorder="1"/>
    <xf numFmtId="0" fontId="0" fillId="0" borderId="31" xfId="0" applyBorder="1"/>
    <xf numFmtId="0" fontId="4" fillId="7" borderId="24" xfId="0" applyFont="1" applyFill="1" applyBorder="1"/>
    <xf numFmtId="0" fontId="4" fillId="7" borderId="25" xfId="0" applyFont="1" applyFill="1" applyBorder="1"/>
    <xf numFmtId="0" fontId="4" fillId="7" borderId="26" xfId="0" applyFont="1" applyFill="1" applyBorder="1"/>
    <xf numFmtId="49" fontId="4" fillId="7" borderId="27" xfId="0" applyNumberFormat="1" applyFont="1" applyFill="1" applyBorder="1"/>
    <xf numFmtId="0" fontId="3" fillId="0" borderId="0" xfId="0" applyFont="1" applyAlignment="1">
      <alignment horizontal="center" vertical="center"/>
    </xf>
    <xf numFmtId="0" fontId="0" fillId="8" borderId="0" xfId="0" applyFill="1"/>
    <xf numFmtId="0" fontId="11" fillId="2" borderId="32" xfId="0" applyFont="1" applyFill="1" applyBorder="1" applyAlignment="1">
      <alignment horizontal="right"/>
    </xf>
    <xf numFmtId="0" fontId="11" fillId="2" borderId="22" xfId="0" applyFont="1" applyFill="1" applyBorder="1"/>
    <xf numFmtId="0" fontId="3" fillId="2" borderId="21" xfId="0" applyFont="1" applyFill="1" applyBorder="1"/>
    <xf numFmtId="0" fontId="3" fillId="2" borderId="22" xfId="0" applyFont="1" applyFill="1" applyBorder="1"/>
    <xf numFmtId="0" fontId="3" fillId="2" borderId="23" xfId="0" applyFont="1" applyFill="1" applyBorder="1"/>
    <xf numFmtId="0" fontId="11" fillId="9" borderId="21" xfId="0" applyFont="1" applyFill="1" applyBorder="1" applyAlignment="1">
      <alignment horizontal="right"/>
    </xf>
    <xf numFmtId="0" fontId="0" fillId="9" borderId="22" xfId="0" applyFill="1" applyBorder="1"/>
    <xf numFmtId="0" fontId="11" fillId="9" borderId="22" xfId="0" applyFont="1" applyFill="1" applyBorder="1"/>
    <xf numFmtId="0" fontId="12" fillId="9" borderId="19" xfId="0" applyFont="1" applyFill="1" applyBorder="1"/>
    <xf numFmtId="0" fontId="12" fillId="9" borderId="20" xfId="0" applyFont="1" applyFill="1" applyBorder="1"/>
    <xf numFmtId="49" fontId="6" fillId="0" borderId="1" xfId="0" applyNumberFormat="1" applyFont="1" applyFill="1" applyBorder="1" applyAlignment="1" applyProtection="1">
      <alignment vertical="center" wrapText="1"/>
      <protection locked="0" hidden="1"/>
    </xf>
    <xf numFmtId="49" fontId="6" fillId="0" borderId="17" xfId="0" applyNumberFormat="1" applyFont="1" applyFill="1" applyBorder="1" applyAlignment="1" applyProtection="1">
      <alignment vertical="center" wrapText="1"/>
      <protection locked="0" hidden="1"/>
    </xf>
    <xf numFmtId="49" fontId="6" fillId="0" borderId="7" xfId="0" applyNumberFormat="1" applyFont="1" applyFill="1" applyBorder="1" applyAlignment="1" applyProtection="1">
      <alignment vertical="center" wrapText="1"/>
      <protection locked="0" hidden="1"/>
    </xf>
    <xf numFmtId="49" fontId="0" fillId="0" borderId="14" xfId="0" applyNumberFormat="1" applyBorder="1" applyAlignment="1" applyProtection="1">
      <alignment vertical="center"/>
      <protection locked="0" hidden="1"/>
    </xf>
    <xf numFmtId="165" fontId="8" fillId="0" borderId="1" xfId="0" applyNumberFormat="1" applyFont="1" applyFill="1" applyBorder="1" applyAlignment="1" applyProtection="1">
      <alignment horizontal="center" vertical="center" wrapText="1"/>
      <protection locked="0" hidden="1"/>
    </xf>
    <xf numFmtId="165" fontId="2" fillId="0" borderId="1" xfId="0" applyNumberFormat="1" applyFont="1" applyBorder="1" applyAlignment="1" applyProtection="1">
      <alignment horizontal="center" vertical="center"/>
      <protection locked="0" hidden="1"/>
    </xf>
    <xf numFmtId="165" fontId="8" fillId="0" borderId="4" xfId="0" applyNumberFormat="1" applyFont="1" applyFill="1" applyBorder="1" applyAlignment="1" applyProtection="1">
      <alignment horizontal="center" vertical="center" wrapText="1"/>
      <protection locked="0" hidden="1"/>
    </xf>
    <xf numFmtId="165" fontId="8" fillId="0" borderId="18" xfId="0" applyNumberFormat="1" applyFont="1" applyFill="1" applyBorder="1" applyAlignment="1" applyProtection="1">
      <alignment horizontal="center" vertical="center" wrapText="1"/>
      <protection locked="0" hidden="1"/>
    </xf>
    <xf numFmtId="165" fontId="8" fillId="0" borderId="5" xfId="0" applyNumberFormat="1" applyFont="1" applyFill="1" applyBorder="1" applyAlignment="1" applyProtection="1">
      <alignment horizontal="center" vertical="center" wrapText="1"/>
      <protection locked="0" hidden="1"/>
    </xf>
    <xf numFmtId="165" fontId="2" fillId="0" borderId="6" xfId="0" applyNumberFormat="1" applyFont="1" applyBorder="1" applyAlignment="1" applyProtection="1">
      <alignment horizontal="center" vertical="center"/>
      <protection locked="0" hidden="1"/>
    </xf>
    <xf numFmtId="49" fontId="6" fillId="0" borderId="1" xfId="0" applyNumberFormat="1" applyFont="1" applyFill="1" applyBorder="1" applyAlignment="1" applyProtection="1">
      <alignment horizontal="center" vertical="center" wrapText="1"/>
      <protection locked="0" hidden="1"/>
    </xf>
    <xf numFmtId="49" fontId="2" fillId="0" borderId="1" xfId="0" applyNumberFormat="1" applyFont="1" applyBorder="1" applyAlignment="1" applyProtection="1">
      <alignment horizontal="center" vertical="center" wrapText="1"/>
      <protection locked="0" hidden="1"/>
    </xf>
    <xf numFmtId="49" fontId="2" fillId="0" borderId="1" xfId="0" applyNumberFormat="1" applyFont="1" applyBorder="1" applyAlignment="1" applyProtection="1">
      <alignment vertical="center" wrapText="1"/>
      <protection locked="0" hidden="1"/>
    </xf>
    <xf numFmtId="49" fontId="6" fillId="0" borderId="17" xfId="0" applyNumberFormat="1" applyFont="1" applyFill="1" applyBorder="1" applyAlignment="1" applyProtection="1">
      <alignment horizontal="center" vertical="center" wrapText="1"/>
      <protection locked="0" hidden="1"/>
    </xf>
    <xf numFmtId="49" fontId="6" fillId="0" borderId="18" xfId="0" applyNumberFormat="1" applyFont="1" applyFill="1" applyBorder="1" applyAlignment="1" applyProtection="1">
      <alignment horizontal="center" vertical="center" wrapText="1"/>
      <protection locked="0" hidden="1"/>
    </xf>
    <xf numFmtId="49" fontId="6" fillId="0" borderId="7" xfId="0" applyNumberFormat="1" applyFont="1" applyFill="1" applyBorder="1" applyAlignment="1" applyProtection="1">
      <alignment horizontal="center" vertical="center" wrapText="1"/>
      <protection locked="0" hidden="1"/>
    </xf>
    <xf numFmtId="49" fontId="6" fillId="0" borderId="5" xfId="0" applyNumberFormat="1" applyFont="1" applyFill="1" applyBorder="1" applyAlignment="1" applyProtection="1">
      <alignment horizontal="center" vertical="center" wrapText="1"/>
      <protection locked="0" hidden="1"/>
    </xf>
    <xf numFmtId="49" fontId="6" fillId="0" borderId="14" xfId="0" applyNumberFormat="1" applyFont="1" applyFill="1" applyBorder="1" applyAlignment="1" applyProtection="1">
      <alignment horizontal="center" vertical="center" wrapText="1"/>
      <protection locked="0" hidden="1"/>
    </xf>
    <xf numFmtId="49" fontId="2" fillId="0" borderId="6" xfId="0" applyNumberFormat="1" applyFont="1" applyBorder="1" applyAlignment="1" applyProtection="1">
      <alignment horizontal="center" vertical="center" wrapText="1"/>
      <protection locked="0" hidden="1"/>
    </xf>
    <xf numFmtId="49" fontId="2" fillId="0" borderId="14" xfId="0" applyNumberFormat="1" applyFont="1" applyBorder="1" applyAlignment="1" applyProtection="1">
      <alignment vertical="center" wrapText="1"/>
      <protection locked="0" hidden="1"/>
    </xf>
    <xf numFmtId="49" fontId="6" fillId="0" borderId="1" xfId="0" applyNumberFormat="1" applyFont="1" applyFill="1" applyBorder="1" applyAlignment="1" applyProtection="1">
      <alignment horizontal="left" vertical="center" wrapText="1"/>
      <protection locked="0" hidden="1"/>
    </xf>
    <xf numFmtId="49" fontId="12" fillId="0" borderId="1" xfId="0" applyNumberFormat="1" applyFont="1" applyFill="1" applyBorder="1" applyAlignment="1" applyProtection="1">
      <alignment horizontal="center" vertical="center" wrapText="1"/>
      <protection locked="0" hidden="1"/>
    </xf>
    <xf numFmtId="49" fontId="3" fillId="0" borderId="1" xfId="0" applyNumberFormat="1" applyFont="1" applyBorder="1" applyAlignment="1" applyProtection="1">
      <alignment horizontal="center" vertical="center"/>
      <protection locked="0" hidden="1"/>
    </xf>
    <xf numFmtId="49" fontId="12" fillId="10" borderId="1" xfId="0" applyNumberFormat="1" applyFont="1" applyFill="1" applyBorder="1" applyAlignment="1" applyProtection="1">
      <alignment horizontal="center" vertical="center" wrapText="1"/>
      <protection locked="0" hidden="1"/>
    </xf>
    <xf numFmtId="165" fontId="8" fillId="10" borderId="1" xfId="0" applyNumberFormat="1" applyFont="1" applyFill="1" applyBorder="1" applyAlignment="1" applyProtection="1">
      <alignment horizontal="center" vertical="center" wrapText="1"/>
      <protection locked="0" hidden="1"/>
    </xf>
    <xf numFmtId="49" fontId="6" fillId="10" borderId="1" xfId="0" applyNumberFormat="1" applyFont="1" applyFill="1" applyBorder="1" applyAlignment="1" applyProtection="1">
      <alignment horizontal="center" vertical="center" wrapText="1"/>
      <protection locked="0" hidden="1"/>
    </xf>
    <xf numFmtId="49" fontId="6" fillId="10" borderId="1" xfId="0" applyNumberFormat="1" applyFont="1" applyFill="1" applyBorder="1" applyAlignment="1" applyProtection="1">
      <alignment vertical="center" wrapText="1"/>
      <protection locked="0" hidden="1"/>
    </xf>
    <xf numFmtId="165" fontId="15" fillId="0" borderId="1" xfId="0" applyNumberFormat="1" applyFont="1" applyFill="1" applyBorder="1" applyAlignment="1" applyProtection="1">
      <alignment horizontal="center" vertical="center" wrapText="1"/>
      <protection locked="0" hidden="1"/>
    </xf>
    <xf numFmtId="49" fontId="2" fillId="0" borderId="1" xfId="0" applyNumberFormat="1" applyFont="1" applyBorder="1" applyAlignment="1" applyProtection="1">
      <alignment horizontal="center" vertical="center"/>
      <protection locked="0" hidden="1"/>
    </xf>
    <xf numFmtId="165" fontId="15" fillId="0" borderId="4" xfId="0" applyNumberFormat="1" applyFont="1" applyFill="1" applyBorder="1" applyAlignment="1" applyProtection="1">
      <alignment horizontal="center" vertical="center" wrapText="1"/>
      <protection locked="0" hidden="1"/>
    </xf>
    <xf numFmtId="49" fontId="12" fillId="0" borderId="17" xfId="0" applyNumberFormat="1" applyFont="1" applyFill="1" applyBorder="1" applyAlignment="1" applyProtection="1">
      <alignment vertical="center" wrapText="1"/>
      <protection locked="0" hidden="1"/>
    </xf>
    <xf numFmtId="165" fontId="15" fillId="0" borderId="18" xfId="0" applyNumberFormat="1" applyFont="1" applyFill="1" applyBorder="1" applyAlignment="1" applyProtection="1">
      <alignment horizontal="center" vertical="center" wrapText="1"/>
      <protection locked="0" hidden="1"/>
    </xf>
    <xf numFmtId="0" fontId="6" fillId="0" borderId="0" xfId="0" applyFont="1" applyAlignment="1">
      <alignment horizontal="center" vertical="center" wrapText="1"/>
    </xf>
    <xf numFmtId="49" fontId="14" fillId="0" borderId="1" xfId="0" applyNumberFormat="1" applyFont="1" applyFill="1" applyBorder="1" applyAlignment="1" applyProtection="1">
      <alignment horizontal="center" vertical="center" wrapText="1"/>
      <protection locked="0" hidden="1"/>
    </xf>
    <xf numFmtId="49" fontId="12" fillId="8" borderId="1" xfId="0" applyNumberFormat="1" applyFont="1" applyFill="1" applyBorder="1" applyAlignment="1" applyProtection="1">
      <alignment horizontal="center" vertical="center" wrapText="1"/>
      <protection locked="0" hidden="1"/>
    </xf>
    <xf numFmtId="165" fontId="8" fillId="8" borderId="1" xfId="0" applyNumberFormat="1" applyFont="1" applyFill="1" applyBorder="1" applyAlignment="1" applyProtection="1">
      <alignment horizontal="center" vertical="center" wrapText="1"/>
      <protection locked="0" hidden="1"/>
    </xf>
    <xf numFmtId="49" fontId="6" fillId="8" borderId="1" xfId="0" applyNumberFormat="1" applyFont="1" applyFill="1" applyBorder="1" applyAlignment="1" applyProtection="1">
      <alignment horizontal="center" vertical="center" wrapText="1"/>
      <protection locked="0" hidden="1"/>
    </xf>
    <xf numFmtId="49" fontId="6" fillId="8" borderId="1" xfId="0" applyNumberFormat="1" applyFont="1" applyFill="1" applyBorder="1" applyAlignment="1" applyProtection="1">
      <alignment horizontal="left" vertical="center" wrapText="1"/>
      <protection locked="0" hidden="1"/>
    </xf>
    <xf numFmtId="49" fontId="19" fillId="0" borderId="1" xfId="0" applyNumberFormat="1" applyFont="1" applyFill="1" applyBorder="1" applyAlignment="1" applyProtection="1">
      <alignment horizontal="center" vertical="center" wrapText="1"/>
      <protection locked="0" hidden="1"/>
    </xf>
    <xf numFmtId="49" fontId="6" fillId="11" borderId="1" xfId="0" applyNumberFormat="1" applyFont="1" applyFill="1" applyBorder="1" applyAlignment="1" applyProtection="1">
      <alignment horizontal="center" vertical="center" wrapText="1"/>
      <protection locked="0" hidden="1"/>
    </xf>
    <xf numFmtId="49" fontId="20" fillId="0" borderId="1" xfId="0" applyNumberFormat="1" applyFont="1" applyFill="1" applyBorder="1" applyAlignment="1" applyProtection="1">
      <alignment horizontal="center" vertical="center" wrapText="1"/>
      <protection locked="0" hidden="1"/>
    </xf>
    <xf numFmtId="0" fontId="3" fillId="0" borderId="0" xfId="0" applyFont="1" applyBorder="1" applyAlignment="1">
      <alignment horizontal="center" vertical="center" wrapText="1"/>
    </xf>
    <xf numFmtId="49" fontId="15" fillId="0" borderId="1" xfId="0" applyNumberFormat="1" applyFont="1" applyFill="1" applyBorder="1" applyAlignment="1" applyProtection="1">
      <alignment horizontal="center" vertical="center" wrapText="1"/>
      <protection locked="0" hidden="1"/>
    </xf>
    <xf numFmtId="49" fontId="8" fillId="0" borderId="1" xfId="0" applyNumberFormat="1" applyFont="1" applyFill="1" applyBorder="1" applyAlignment="1" applyProtection="1">
      <alignment horizontal="center" vertical="center" wrapText="1"/>
      <protection locked="0" hidden="1"/>
    </xf>
    <xf numFmtId="49" fontId="8" fillId="0" borderId="1" xfId="0" applyNumberFormat="1" applyFont="1" applyFill="1" applyBorder="1" applyAlignment="1" applyProtection="1">
      <alignment vertical="center" wrapText="1"/>
      <protection locked="0" hidden="1"/>
    </xf>
    <xf numFmtId="49" fontId="15" fillId="10" borderId="1" xfId="0" applyNumberFormat="1" applyFont="1" applyFill="1" applyBorder="1" applyAlignment="1" applyProtection="1">
      <alignment horizontal="center" vertical="center" wrapText="1"/>
      <protection locked="0" hidden="1"/>
    </xf>
    <xf numFmtId="49" fontId="8" fillId="10" borderId="1" xfId="0" applyNumberFormat="1" applyFont="1" applyFill="1" applyBorder="1" applyAlignment="1" applyProtection="1">
      <alignment horizontal="center" vertical="center" wrapText="1"/>
      <protection locked="0" hidden="1"/>
    </xf>
    <xf numFmtId="49" fontId="8" fillId="10" borderId="1" xfId="0" applyNumberFormat="1" applyFont="1" applyFill="1" applyBorder="1" applyAlignment="1" applyProtection="1">
      <alignment vertical="center" wrapText="1"/>
      <protection locked="0" hidden="1"/>
    </xf>
    <xf numFmtId="49" fontId="8" fillId="11" borderId="1" xfId="0" applyNumberFormat="1" applyFont="1" applyFill="1" applyBorder="1" applyAlignment="1" applyProtection="1">
      <alignment horizontal="center" vertical="center" wrapText="1"/>
      <protection locked="0" hidden="1"/>
    </xf>
    <xf numFmtId="49" fontId="8" fillId="0" borderId="1" xfId="0" applyNumberFormat="1" applyFont="1" applyFill="1" applyBorder="1" applyAlignment="1" applyProtection="1">
      <alignment horizontal="left" vertical="center" wrapText="1"/>
      <protection locked="0" hidden="1"/>
    </xf>
    <xf numFmtId="49" fontId="8" fillId="0" borderId="17" xfId="0" applyNumberFormat="1" applyFont="1" applyFill="1" applyBorder="1" applyAlignment="1" applyProtection="1">
      <alignment vertical="center" wrapText="1"/>
      <protection locked="0" hidden="1"/>
    </xf>
    <xf numFmtId="49" fontId="8" fillId="0" borderId="18" xfId="0" applyNumberFormat="1" applyFont="1" applyFill="1" applyBorder="1" applyAlignment="1" applyProtection="1">
      <alignment horizontal="center" vertical="center" wrapText="1"/>
      <protection locked="0" hidden="1"/>
    </xf>
    <xf numFmtId="49" fontId="15" fillId="8" borderId="1" xfId="0" applyNumberFormat="1" applyFont="1" applyFill="1" applyBorder="1" applyAlignment="1" applyProtection="1">
      <alignment horizontal="center" vertical="center" wrapText="1"/>
      <protection locked="0" hidden="1"/>
    </xf>
    <xf numFmtId="49" fontId="8" fillId="8" borderId="1" xfId="0" applyNumberFormat="1" applyFont="1" applyFill="1" applyBorder="1" applyAlignment="1" applyProtection="1">
      <alignment horizontal="center" vertical="center" wrapText="1"/>
      <protection locked="0" hidden="1"/>
    </xf>
    <xf numFmtId="49" fontId="8" fillId="8" borderId="1" xfId="0" applyNumberFormat="1" applyFont="1" applyFill="1" applyBorder="1" applyAlignment="1" applyProtection="1">
      <alignment vertical="center" wrapText="1"/>
      <protection locked="0" hidden="1"/>
    </xf>
    <xf numFmtId="49" fontId="26" fillId="0" borderId="1" xfId="0" applyNumberFormat="1" applyFont="1" applyFill="1" applyBorder="1" applyAlignment="1" applyProtection="1">
      <alignment horizontal="center" vertical="center" wrapText="1"/>
      <protection locked="0" hidden="1"/>
    </xf>
    <xf numFmtId="49" fontId="8" fillId="8" borderId="1" xfId="0" applyNumberFormat="1" applyFont="1" applyFill="1" applyBorder="1" applyAlignment="1" applyProtection="1">
      <alignment horizontal="left" vertical="center" wrapText="1"/>
      <protection locked="0" hidden="1"/>
    </xf>
    <xf numFmtId="49" fontId="22" fillId="0" borderId="1" xfId="0" applyNumberFormat="1" applyFont="1" applyFill="1" applyBorder="1" applyAlignment="1" applyProtection="1">
      <alignment horizontal="center" vertical="center" wrapText="1"/>
      <protection locked="0" hidden="1"/>
    </xf>
    <xf numFmtId="49" fontId="28" fillId="0" borderId="1" xfId="0" applyNumberFormat="1" applyFont="1" applyFill="1" applyBorder="1" applyAlignment="1" applyProtection="1">
      <alignment horizontal="center" vertical="center" wrapText="1"/>
      <protection locked="0" hidden="1"/>
    </xf>
    <xf numFmtId="14" fontId="12" fillId="8" borderId="1" xfId="0" applyNumberFormat="1" applyFont="1" applyFill="1" applyBorder="1" applyAlignment="1" applyProtection="1">
      <alignment horizontal="center" vertical="center" wrapText="1"/>
      <protection locked="0" hidden="1"/>
    </xf>
    <xf numFmtId="14" fontId="12" fillId="0" borderId="1" xfId="0" applyNumberFormat="1" applyFont="1" applyFill="1" applyBorder="1" applyAlignment="1" applyProtection="1">
      <alignment horizontal="center" vertical="center" wrapText="1"/>
      <protection locked="0" hidden="1"/>
    </xf>
    <xf numFmtId="14" fontId="2" fillId="0" borderId="1" xfId="0" applyNumberFormat="1" applyFont="1" applyBorder="1" applyAlignment="1" applyProtection="1">
      <alignment horizontal="center" vertical="center" wrapText="1"/>
      <protection locked="0" hidden="1"/>
    </xf>
    <xf numFmtId="14" fontId="0" fillId="2" borderId="0" xfId="0" applyNumberFormat="1" applyFill="1"/>
    <xf numFmtId="165" fontId="0" fillId="2" borderId="0" xfId="0" applyNumberFormat="1" applyFill="1"/>
    <xf numFmtId="165" fontId="0" fillId="2" borderId="0" xfId="0" applyNumberFormat="1" applyFill="1" applyAlignment="1">
      <alignment horizontal="left"/>
    </xf>
    <xf numFmtId="14" fontId="12" fillId="10" borderId="1" xfId="0" applyNumberFormat="1" applyFont="1" applyFill="1" applyBorder="1" applyAlignment="1" applyProtection="1">
      <alignment horizontal="center" vertical="center" wrapText="1"/>
      <protection locked="0" hidden="1"/>
    </xf>
    <xf numFmtId="49" fontId="30" fillId="0" borderId="1" xfId="0" applyNumberFormat="1" applyFont="1" applyFill="1" applyBorder="1" applyAlignment="1" applyProtection="1">
      <alignment horizontal="center" vertical="center" wrapText="1"/>
      <protection locked="0" hidden="1"/>
    </xf>
    <xf numFmtId="14" fontId="15" fillId="0" borderId="1" xfId="0" applyNumberFormat="1" applyFont="1" applyFill="1" applyBorder="1" applyAlignment="1" applyProtection="1">
      <alignment horizontal="center" vertical="center" wrapText="1"/>
      <protection locked="0" hidden="1"/>
    </xf>
    <xf numFmtId="0" fontId="6" fillId="0" borderId="0" xfId="0" applyFont="1" applyAlignment="1">
      <alignment horizontal="center" vertical="center"/>
    </xf>
    <xf numFmtId="49" fontId="6" fillId="10" borderId="1" xfId="0" applyNumberFormat="1" applyFont="1" applyFill="1" applyBorder="1" applyAlignment="1" applyProtection="1">
      <alignment horizontal="left" vertical="center" wrapText="1"/>
      <protection locked="0" hidden="1"/>
    </xf>
    <xf numFmtId="0" fontId="6" fillId="10" borderId="1" xfId="3" applyFont="1" applyFill="1" applyBorder="1" applyAlignment="1">
      <alignment horizontal="left" vertical="center" wrapText="1"/>
    </xf>
    <xf numFmtId="0" fontId="6" fillId="10" borderId="1" xfId="2" applyFont="1" applyFill="1" applyBorder="1" applyAlignment="1">
      <alignment horizontal="left" vertical="center" wrapText="1"/>
    </xf>
    <xf numFmtId="49" fontId="2" fillId="8" borderId="1" xfId="0" applyNumberFormat="1" applyFont="1" applyFill="1" applyBorder="1" applyAlignment="1" applyProtection="1">
      <alignment vertical="center" wrapText="1"/>
      <protection locked="0" hidden="1"/>
    </xf>
    <xf numFmtId="49" fontId="6" fillId="8" borderId="1" xfId="0" applyNumberFormat="1" applyFont="1" applyFill="1" applyBorder="1" applyAlignment="1" applyProtection="1">
      <alignment vertical="center" wrapText="1"/>
      <protection locked="0" hidden="1"/>
    </xf>
    <xf numFmtId="49" fontId="20" fillId="8" borderId="1" xfId="0" applyNumberFormat="1" applyFont="1" applyFill="1" applyBorder="1" applyAlignment="1" applyProtection="1">
      <alignment horizontal="center" vertical="center" wrapText="1"/>
      <protection locked="0" hidden="1"/>
    </xf>
    <xf numFmtId="49" fontId="32" fillId="0" borderId="1" xfId="0" applyNumberFormat="1" applyFont="1" applyFill="1" applyBorder="1" applyAlignment="1" applyProtection="1">
      <alignment horizontal="center" vertical="center" wrapText="1"/>
      <protection locked="0" hidden="1"/>
    </xf>
    <xf numFmtId="49" fontId="6" fillId="0" borderId="0" xfId="0" applyNumberFormat="1" applyFont="1" applyFill="1" applyBorder="1" applyAlignment="1" applyProtection="1">
      <alignment horizontal="center" vertical="center" wrapText="1"/>
      <protection locked="0" hidden="1"/>
    </xf>
    <xf numFmtId="49" fontId="35" fillId="0" borderId="1" xfId="0" applyNumberFormat="1" applyFont="1" applyFill="1" applyBorder="1" applyAlignment="1" applyProtection="1">
      <alignment horizontal="center" vertical="center" wrapText="1"/>
      <protection locked="0" hidden="1"/>
    </xf>
    <xf numFmtId="165" fontId="8" fillId="10" borderId="18" xfId="0" applyNumberFormat="1" applyFont="1" applyFill="1" applyBorder="1" applyAlignment="1" applyProtection="1">
      <alignment horizontal="center" vertical="center" wrapText="1"/>
      <protection locked="0" hidden="1"/>
    </xf>
    <xf numFmtId="0" fontId="2" fillId="2" borderId="0" xfId="0" applyFont="1" applyFill="1"/>
    <xf numFmtId="49" fontId="6" fillId="0" borderId="18" xfId="0" applyNumberFormat="1" applyFont="1" applyFill="1" applyBorder="1" applyAlignment="1" applyProtection="1">
      <alignment horizontal="center" vertical="center"/>
      <protection locked="0" hidden="1"/>
    </xf>
    <xf numFmtId="165" fontId="8" fillId="8" borderId="18" xfId="0" applyNumberFormat="1" applyFont="1" applyFill="1" applyBorder="1" applyAlignment="1" applyProtection="1">
      <alignment horizontal="center" vertical="center" wrapText="1"/>
      <protection locked="0" hidden="1"/>
    </xf>
    <xf numFmtId="165" fontId="8" fillId="8" borderId="4" xfId="0" applyNumberFormat="1" applyFont="1" applyFill="1" applyBorder="1" applyAlignment="1" applyProtection="1">
      <alignment horizontal="center" vertical="center" wrapText="1"/>
      <protection locked="0" hidden="1"/>
    </xf>
    <xf numFmtId="49" fontId="36" fillId="0" borderId="1" xfId="0" applyNumberFormat="1" applyFont="1" applyFill="1" applyBorder="1" applyAlignment="1" applyProtection="1">
      <alignment horizontal="center" vertical="center" wrapText="1"/>
      <protection locked="0" hidden="1"/>
    </xf>
    <xf numFmtId="49" fontId="37" fillId="0" borderId="1" xfId="0" applyNumberFormat="1" applyFont="1" applyFill="1" applyBorder="1" applyAlignment="1" applyProtection="1">
      <alignment horizontal="center" vertical="center" wrapText="1"/>
      <protection locked="0" hidden="1"/>
    </xf>
    <xf numFmtId="49" fontId="38" fillId="0" borderId="1" xfId="0" applyNumberFormat="1" applyFont="1" applyFill="1" applyBorder="1" applyAlignment="1" applyProtection="1">
      <alignment horizontal="center" vertical="center" wrapText="1"/>
      <protection locked="0" hidden="1"/>
    </xf>
    <xf numFmtId="49" fontId="33" fillId="0" borderId="1" xfId="0" applyNumberFormat="1" applyFont="1" applyFill="1" applyBorder="1" applyAlignment="1" applyProtection="1">
      <alignment horizontal="center" vertical="center" wrapText="1"/>
      <protection locked="0" hidden="1"/>
    </xf>
    <xf numFmtId="0" fontId="6" fillId="8" borderId="1" xfId="2" applyFont="1" applyFill="1" applyBorder="1" applyAlignment="1">
      <alignment horizontal="left" vertical="center" wrapText="1"/>
    </xf>
    <xf numFmtId="49" fontId="19" fillId="8" borderId="1" xfId="0" applyNumberFormat="1" applyFont="1" applyFill="1" applyBorder="1" applyAlignment="1" applyProtection="1">
      <alignment horizontal="center" vertical="center" wrapText="1"/>
      <protection locked="0" hidden="1"/>
    </xf>
    <xf numFmtId="0" fontId="6" fillId="8" borderId="1" xfId="3" applyFont="1" applyFill="1" applyBorder="1" applyAlignment="1">
      <alignment horizontal="left" vertical="center" wrapText="1"/>
    </xf>
    <xf numFmtId="49" fontId="3" fillId="10" borderId="1" xfId="0" applyNumberFormat="1" applyFont="1" applyFill="1" applyBorder="1" applyAlignment="1" applyProtection="1">
      <alignment horizontal="center" vertical="center" wrapText="1"/>
      <protection locked="0" hidden="1"/>
    </xf>
    <xf numFmtId="49" fontId="2" fillId="0" borderId="1" xfId="0" applyNumberFormat="1" applyFont="1" applyFill="1" applyBorder="1" applyAlignment="1" applyProtection="1">
      <alignment horizontal="center" vertical="center" wrapText="1"/>
      <protection locked="0" hidden="1"/>
    </xf>
    <xf numFmtId="49" fontId="3" fillId="8" borderId="1" xfId="0" applyNumberFormat="1" applyFont="1" applyFill="1" applyBorder="1" applyAlignment="1" applyProtection="1">
      <alignment horizontal="center" vertical="center" wrapText="1"/>
      <protection locked="0" hidden="1"/>
    </xf>
    <xf numFmtId="49" fontId="21" fillId="0" borderId="1" xfId="0" applyNumberFormat="1" applyFont="1" applyFill="1" applyBorder="1" applyAlignment="1" applyProtection="1">
      <alignment horizontal="center" vertical="center" wrapText="1"/>
      <protection locked="0" hidden="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0" xfId="0" applyFont="1" applyBorder="1" applyAlignment="1">
      <alignment horizontal="center" vertical="center" wrapText="1"/>
    </xf>
    <xf numFmtId="0" fontId="6"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12" xfId="0" applyFont="1" applyFill="1" applyBorder="1" applyAlignment="1">
      <alignment horizontal="center" vertical="center"/>
    </xf>
  </cellXfs>
  <cellStyles count="5">
    <cellStyle name="Euro" xfId="1"/>
    <cellStyle name="Normal" xfId="0" builtinId="0"/>
    <cellStyle name="Normal 2" xfId="3"/>
    <cellStyle name="Normal 3" xfId="4"/>
    <cellStyle name="Normal 4"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581025</xdr:colOff>
      <xdr:row>0</xdr:row>
      <xdr:rowOff>133350</xdr:rowOff>
    </xdr:from>
    <xdr:to>
      <xdr:col>1</xdr:col>
      <xdr:colOff>457200</xdr:colOff>
      <xdr:row>2</xdr:row>
      <xdr:rowOff>38100</xdr:rowOff>
    </xdr:to>
    <xdr:pic>
      <xdr:nvPicPr>
        <xdr:cNvPr id="1036"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762000" y="133350"/>
          <a:ext cx="457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581025</xdr:colOff>
      <xdr:row>0</xdr:row>
      <xdr:rowOff>133350</xdr:rowOff>
    </xdr:from>
    <xdr:to>
      <xdr:col>1</xdr:col>
      <xdr:colOff>457200</xdr:colOff>
      <xdr:row>2</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581025" y="133350"/>
          <a:ext cx="666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581025</xdr:colOff>
      <xdr:row>0</xdr:row>
      <xdr:rowOff>133350</xdr:rowOff>
    </xdr:from>
    <xdr:to>
      <xdr:col>1</xdr:col>
      <xdr:colOff>457200</xdr:colOff>
      <xdr:row>2</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581025" y="133350"/>
          <a:ext cx="666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581025</xdr:colOff>
      <xdr:row>0</xdr:row>
      <xdr:rowOff>133350</xdr:rowOff>
    </xdr:from>
    <xdr:to>
      <xdr:col>1</xdr:col>
      <xdr:colOff>457200</xdr:colOff>
      <xdr:row>2</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581025" y="133350"/>
          <a:ext cx="666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581025</xdr:colOff>
      <xdr:row>0</xdr:row>
      <xdr:rowOff>133350</xdr:rowOff>
    </xdr:from>
    <xdr:to>
      <xdr:col>1</xdr:col>
      <xdr:colOff>457200</xdr:colOff>
      <xdr:row>2</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581025" y="133350"/>
          <a:ext cx="666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0</xdr:row>
      <xdr:rowOff>133350</xdr:rowOff>
    </xdr:from>
    <xdr:to>
      <xdr:col>1</xdr:col>
      <xdr:colOff>457200</xdr:colOff>
      <xdr:row>2</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581025" y="133350"/>
          <a:ext cx="666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581025</xdr:colOff>
      <xdr:row>0</xdr:row>
      <xdr:rowOff>133350</xdr:rowOff>
    </xdr:from>
    <xdr:to>
      <xdr:col>1</xdr:col>
      <xdr:colOff>457200</xdr:colOff>
      <xdr:row>2</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581025" y="133350"/>
          <a:ext cx="666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581025</xdr:colOff>
      <xdr:row>0</xdr:row>
      <xdr:rowOff>133350</xdr:rowOff>
    </xdr:from>
    <xdr:to>
      <xdr:col>1</xdr:col>
      <xdr:colOff>457200</xdr:colOff>
      <xdr:row>2</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581025" y="133350"/>
          <a:ext cx="666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581025</xdr:colOff>
      <xdr:row>0</xdr:row>
      <xdr:rowOff>133350</xdr:rowOff>
    </xdr:from>
    <xdr:to>
      <xdr:col>1</xdr:col>
      <xdr:colOff>457200</xdr:colOff>
      <xdr:row>2</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581025" y="133350"/>
          <a:ext cx="666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581025</xdr:colOff>
      <xdr:row>0</xdr:row>
      <xdr:rowOff>133350</xdr:rowOff>
    </xdr:from>
    <xdr:to>
      <xdr:col>1</xdr:col>
      <xdr:colOff>457200</xdr:colOff>
      <xdr:row>2</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581025" y="133350"/>
          <a:ext cx="666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581025</xdr:colOff>
      <xdr:row>0</xdr:row>
      <xdr:rowOff>133350</xdr:rowOff>
    </xdr:from>
    <xdr:to>
      <xdr:col>1</xdr:col>
      <xdr:colOff>457200</xdr:colOff>
      <xdr:row>2</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581025" y="133350"/>
          <a:ext cx="666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581025</xdr:colOff>
      <xdr:row>0</xdr:row>
      <xdr:rowOff>133350</xdr:rowOff>
    </xdr:from>
    <xdr:to>
      <xdr:col>1</xdr:col>
      <xdr:colOff>457200</xdr:colOff>
      <xdr:row>2</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581025" y="133350"/>
          <a:ext cx="666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581025</xdr:colOff>
      <xdr:row>0</xdr:row>
      <xdr:rowOff>133350</xdr:rowOff>
    </xdr:from>
    <xdr:to>
      <xdr:col>1</xdr:col>
      <xdr:colOff>457200</xdr:colOff>
      <xdr:row>2</xdr:row>
      <xdr:rowOff>38100</xdr:rowOff>
    </xdr:to>
    <xdr:pic>
      <xdr:nvPicPr>
        <xdr:cNvPr id="2" name="Picture 1" descr="manual01"/>
        <xdr:cNvPicPr>
          <a:picLocks noChangeAspect="1" noChangeArrowheads="1"/>
        </xdr:cNvPicPr>
      </xdr:nvPicPr>
      <xdr:blipFill>
        <a:blip xmlns:r="http://schemas.openxmlformats.org/officeDocument/2006/relationships" r:embed="rId1" cstate="print">
          <a:lum bright="10000" contrast="4000"/>
          <a:extLst>
            <a:ext uri="{28A0092B-C50C-407E-A947-70E740481C1C}">
              <a14:useLocalDpi xmlns:a14="http://schemas.microsoft.com/office/drawing/2010/main" val="0"/>
            </a:ext>
          </a:extLst>
        </a:blip>
        <a:srcRect/>
        <a:stretch>
          <a:fillRect/>
        </a:stretch>
      </xdr:blipFill>
      <xdr:spPr bwMode="auto">
        <a:xfrm>
          <a:off x="581025" y="133350"/>
          <a:ext cx="666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tabSelected="1" zoomScale="80" zoomScaleNormal="80" workbookViewId="0">
      <pane xSplit="3" ySplit="8" topLeftCell="F126" activePane="bottomRight" state="frozen"/>
      <selection pane="topRight" activeCell="D1" sqref="D1"/>
      <selection pane="bottomLeft" activeCell="A9" sqref="A9"/>
      <selection pane="bottomRight" activeCell="A8" sqref="A8"/>
    </sheetView>
  </sheetViews>
  <sheetFormatPr baseColWidth="10" defaultRowHeight="12.75" zeroHeight="1" x14ac:dyDescent="0.2"/>
  <cols>
    <col min="1" max="1" width="11.85546875" style="1" customWidth="1"/>
    <col min="2" max="2" width="22.85546875" style="1" customWidth="1"/>
    <col min="3" max="3" width="38.42578125" style="18" customWidth="1"/>
    <col min="4" max="4" width="46" style="1" customWidth="1"/>
    <col min="5" max="5" width="29.42578125" style="1" customWidth="1"/>
    <col min="6" max="6" width="40.140625" style="1" customWidth="1"/>
    <col min="7" max="7" width="58.7109375" style="2" customWidth="1"/>
    <col min="8" max="10" width="20.85546875" style="1" customWidth="1"/>
    <col min="11" max="11" width="14.5703125" style="1" customWidth="1"/>
    <col min="12" max="12" width="20.85546875" style="1" customWidth="1"/>
    <col min="13" max="13" width="11.42578125" style="1" customWidth="1"/>
    <col min="14" max="16384" width="11.42578125" style="1"/>
  </cols>
  <sheetData>
    <row r="1" spans="1:12" ht="30.75" customHeight="1" x14ac:dyDescent="0.2">
      <c r="A1" s="137" t="s">
        <v>17</v>
      </c>
      <c r="B1" s="138"/>
      <c r="C1" s="152" t="s">
        <v>37</v>
      </c>
      <c r="D1" s="152"/>
      <c r="E1" s="152"/>
      <c r="F1" s="152"/>
      <c r="G1" s="153"/>
      <c r="H1" s="15" t="s">
        <v>15</v>
      </c>
      <c r="I1" s="16"/>
      <c r="J1" s="16"/>
      <c r="K1" s="16"/>
      <c r="L1" s="16"/>
    </row>
    <row r="2" spans="1:12" ht="29.25" customHeight="1" x14ac:dyDescent="0.2">
      <c r="A2" s="139"/>
      <c r="B2" s="140"/>
      <c r="C2" s="146" t="s">
        <v>8</v>
      </c>
      <c r="D2" s="147"/>
      <c r="E2" s="147"/>
      <c r="F2" s="147"/>
      <c r="G2" s="148"/>
      <c r="H2" s="15" t="s">
        <v>13</v>
      </c>
      <c r="I2" s="16"/>
      <c r="J2" s="16"/>
      <c r="K2" s="16"/>
      <c r="L2" s="16"/>
    </row>
    <row r="3" spans="1:12" ht="33.75" customHeight="1" x14ac:dyDescent="0.2">
      <c r="A3" s="141"/>
      <c r="B3" s="142"/>
      <c r="C3" s="149"/>
      <c r="D3" s="150"/>
      <c r="E3" s="150"/>
      <c r="F3" s="150"/>
      <c r="G3" s="151"/>
      <c r="H3" s="15" t="s">
        <v>16</v>
      </c>
      <c r="I3" s="16"/>
      <c r="J3" s="16"/>
      <c r="K3" s="16"/>
      <c r="L3" s="16"/>
    </row>
    <row r="4" spans="1:12" ht="24" customHeight="1" x14ac:dyDescent="0.2">
      <c r="A4" s="7"/>
      <c r="B4" s="143" t="s">
        <v>18</v>
      </c>
      <c r="C4" s="143"/>
      <c r="D4" s="143"/>
      <c r="E4" s="143"/>
      <c r="F4" s="143"/>
      <c r="G4" s="143"/>
      <c r="H4" s="143"/>
      <c r="I4" s="7"/>
      <c r="J4" s="8"/>
      <c r="K4" s="8"/>
      <c r="L4" s="8"/>
    </row>
    <row r="5" spans="1:12" ht="31.5" customHeight="1" x14ac:dyDescent="0.2">
      <c r="A5" s="144" t="s">
        <v>19</v>
      </c>
      <c r="B5" s="144"/>
      <c r="C5" s="144"/>
      <c r="D5" s="144"/>
      <c r="E5" s="144"/>
      <c r="F5" s="144"/>
      <c r="G5" s="144"/>
      <c r="H5" s="144"/>
      <c r="I5" s="84"/>
      <c r="J5" s="13"/>
      <c r="K5" s="13"/>
      <c r="L5" s="13"/>
    </row>
    <row r="6" spans="1:12" ht="11.25" customHeight="1" x14ac:dyDescent="0.2">
      <c r="A6" s="144" t="s">
        <v>38</v>
      </c>
      <c r="B6" s="144"/>
      <c r="C6" s="144"/>
      <c r="D6" s="144"/>
      <c r="E6" s="144"/>
      <c r="F6" s="144"/>
      <c r="G6" s="144"/>
      <c r="H6" s="144"/>
      <c r="I6" s="84"/>
      <c r="J6" s="13"/>
      <c r="K6" s="13"/>
      <c r="L6" s="13"/>
    </row>
    <row r="7" spans="1:12" ht="31.5" customHeight="1" x14ac:dyDescent="0.2">
      <c r="A7" s="145"/>
      <c r="B7" s="145"/>
      <c r="C7" s="145"/>
      <c r="D7" s="145"/>
      <c r="E7" s="145"/>
      <c r="F7" s="145"/>
      <c r="G7" s="145"/>
      <c r="H7" s="145"/>
      <c r="I7" s="12"/>
      <c r="J7" s="12"/>
      <c r="K7" s="12"/>
      <c r="L7" s="12"/>
    </row>
    <row r="8" spans="1:12" s="9" customFormat="1" ht="47.25" customHeight="1" x14ac:dyDescent="0.2">
      <c r="A8" s="14" t="s">
        <v>14</v>
      </c>
      <c r="B8" s="10" t="s">
        <v>5</v>
      </c>
      <c r="C8" s="14" t="s">
        <v>6</v>
      </c>
      <c r="D8" s="3" t="s">
        <v>3</v>
      </c>
      <c r="E8" s="3" t="s">
        <v>0</v>
      </c>
      <c r="F8" s="3" t="s">
        <v>2</v>
      </c>
      <c r="G8" s="14" t="s">
        <v>1</v>
      </c>
      <c r="H8" s="3" t="s">
        <v>4</v>
      </c>
      <c r="I8" s="11" t="s">
        <v>571</v>
      </c>
      <c r="J8" s="11" t="s">
        <v>20</v>
      </c>
      <c r="K8" s="11" t="s">
        <v>35</v>
      </c>
      <c r="L8" s="11" t="s">
        <v>36</v>
      </c>
    </row>
    <row r="9" spans="1:12" s="9" customFormat="1" ht="225" customHeight="1" x14ac:dyDescent="0.2">
      <c r="A9" s="77" t="s">
        <v>65</v>
      </c>
      <c r="B9" s="78">
        <v>42410</v>
      </c>
      <c r="C9" s="79" t="s">
        <v>66</v>
      </c>
      <c r="D9" s="79" t="s">
        <v>80</v>
      </c>
      <c r="E9" s="79" t="s">
        <v>67</v>
      </c>
      <c r="F9" s="79" t="s">
        <v>75</v>
      </c>
      <c r="G9" s="115" t="s">
        <v>582</v>
      </c>
      <c r="H9" s="79" t="s">
        <v>820</v>
      </c>
      <c r="I9" s="102">
        <v>42412</v>
      </c>
      <c r="J9" s="79" t="s">
        <v>21</v>
      </c>
      <c r="K9" s="79"/>
      <c r="L9" s="79"/>
    </row>
    <row r="10" spans="1:12" s="9" customFormat="1" ht="165" customHeight="1" x14ac:dyDescent="0.2">
      <c r="A10" s="64" t="s">
        <v>68</v>
      </c>
      <c r="B10" s="47">
        <v>42410</v>
      </c>
      <c r="C10" s="53" t="s">
        <v>76</v>
      </c>
      <c r="D10" s="53" t="s">
        <v>119</v>
      </c>
      <c r="E10" s="53" t="s">
        <v>78</v>
      </c>
      <c r="F10" s="53" t="s">
        <v>77</v>
      </c>
      <c r="G10" s="43" t="s">
        <v>141</v>
      </c>
      <c r="H10" s="53" t="s">
        <v>1102</v>
      </c>
      <c r="I10" s="103">
        <v>42412</v>
      </c>
      <c r="J10" s="53" t="s">
        <v>32</v>
      </c>
      <c r="K10" s="53"/>
      <c r="L10" s="53" t="s">
        <v>33</v>
      </c>
    </row>
    <row r="11" spans="1:12" s="9" customFormat="1" ht="153.75" customHeight="1" x14ac:dyDescent="0.2">
      <c r="A11" s="64" t="s">
        <v>69</v>
      </c>
      <c r="B11" s="47">
        <v>42410</v>
      </c>
      <c r="C11" s="53" t="s">
        <v>79</v>
      </c>
      <c r="D11" s="53" t="s">
        <v>81</v>
      </c>
      <c r="E11" s="53" t="s">
        <v>82</v>
      </c>
      <c r="F11" s="53" t="s">
        <v>77</v>
      </c>
      <c r="G11" s="43" t="s">
        <v>152</v>
      </c>
      <c r="H11" s="53" t="s">
        <v>145</v>
      </c>
      <c r="I11" s="103">
        <v>42412</v>
      </c>
      <c r="J11" s="53" t="s">
        <v>21</v>
      </c>
      <c r="K11" s="53"/>
      <c r="L11" s="53"/>
    </row>
    <row r="12" spans="1:12" s="9" customFormat="1" ht="156.75" customHeight="1" x14ac:dyDescent="0.2">
      <c r="A12" s="64" t="s">
        <v>70</v>
      </c>
      <c r="B12" s="47">
        <v>42410</v>
      </c>
      <c r="C12" s="53" t="s">
        <v>83</v>
      </c>
      <c r="D12" s="53" t="s">
        <v>84</v>
      </c>
      <c r="E12" s="53" t="s">
        <v>85</v>
      </c>
      <c r="F12" s="53" t="s">
        <v>77</v>
      </c>
      <c r="G12" s="43" t="s">
        <v>113</v>
      </c>
      <c r="H12" s="53" t="s">
        <v>1101</v>
      </c>
      <c r="I12" s="103">
        <v>42412</v>
      </c>
      <c r="J12" s="53" t="s">
        <v>22</v>
      </c>
      <c r="K12" s="53"/>
      <c r="L12" s="53" t="s">
        <v>33</v>
      </c>
    </row>
    <row r="13" spans="1:12" s="9" customFormat="1" ht="210.75" customHeight="1" x14ac:dyDescent="0.2">
      <c r="A13" s="77" t="s">
        <v>71</v>
      </c>
      <c r="B13" s="78">
        <v>42410</v>
      </c>
      <c r="C13" s="79" t="s">
        <v>86</v>
      </c>
      <c r="D13" s="79" t="s">
        <v>87</v>
      </c>
      <c r="E13" s="79" t="s">
        <v>88</v>
      </c>
      <c r="F13" s="79" t="s">
        <v>89</v>
      </c>
      <c r="G13" s="116" t="s">
        <v>243</v>
      </c>
      <c r="H13" s="79" t="s">
        <v>1065</v>
      </c>
      <c r="I13" s="102">
        <v>42415</v>
      </c>
      <c r="J13" s="79" t="s">
        <v>21</v>
      </c>
      <c r="K13" s="79"/>
      <c r="L13" s="79" t="s">
        <v>33</v>
      </c>
    </row>
    <row r="14" spans="1:12" s="9" customFormat="1" ht="117.75" customHeight="1" x14ac:dyDescent="0.2">
      <c r="A14" s="64" t="s">
        <v>72</v>
      </c>
      <c r="B14" s="47">
        <v>42410</v>
      </c>
      <c r="C14" s="53" t="s">
        <v>216</v>
      </c>
      <c r="D14" s="53" t="s">
        <v>90</v>
      </c>
      <c r="E14" s="53" t="s">
        <v>91</v>
      </c>
      <c r="F14" s="53" t="s">
        <v>92</v>
      </c>
      <c r="G14" s="43" t="s">
        <v>144</v>
      </c>
      <c r="H14" s="53" t="s">
        <v>103</v>
      </c>
      <c r="I14" s="103">
        <v>42415</v>
      </c>
      <c r="J14" s="53" t="s">
        <v>21</v>
      </c>
      <c r="K14" s="53"/>
      <c r="L14" s="53"/>
    </row>
    <row r="15" spans="1:12" s="9" customFormat="1" ht="175.5" customHeight="1" x14ac:dyDescent="0.2">
      <c r="A15" s="64" t="s">
        <v>73</v>
      </c>
      <c r="B15" s="47">
        <v>42410</v>
      </c>
      <c r="C15" s="53" t="s">
        <v>93</v>
      </c>
      <c r="D15" s="53" t="s">
        <v>94</v>
      </c>
      <c r="E15" s="53" t="s">
        <v>95</v>
      </c>
      <c r="F15" s="53" t="s">
        <v>77</v>
      </c>
      <c r="G15" s="43" t="s">
        <v>157</v>
      </c>
      <c r="H15" s="53" t="s">
        <v>1108</v>
      </c>
      <c r="I15" s="103">
        <v>42415</v>
      </c>
      <c r="J15" s="53" t="s">
        <v>21</v>
      </c>
      <c r="K15" s="53"/>
      <c r="L15" s="53" t="s">
        <v>33</v>
      </c>
    </row>
    <row r="16" spans="1:12" s="9" customFormat="1" ht="113.25" customHeight="1" x14ac:dyDescent="0.2">
      <c r="A16" s="64" t="s">
        <v>74</v>
      </c>
      <c r="B16" s="47">
        <v>42410</v>
      </c>
      <c r="C16" s="53" t="s">
        <v>96</v>
      </c>
      <c r="D16" s="53" t="s">
        <v>97</v>
      </c>
      <c r="E16" s="53" t="s">
        <v>98</v>
      </c>
      <c r="F16" s="53" t="s">
        <v>99</v>
      </c>
      <c r="G16" s="43" t="s">
        <v>142</v>
      </c>
      <c r="H16" s="53" t="s">
        <v>1105</v>
      </c>
      <c r="I16" s="103">
        <v>42415</v>
      </c>
      <c r="J16" s="53" t="s">
        <v>21</v>
      </c>
      <c r="K16" s="53"/>
      <c r="L16" s="53" t="s">
        <v>33</v>
      </c>
    </row>
    <row r="17" spans="1:12" s="9" customFormat="1" ht="240" customHeight="1" x14ac:dyDescent="0.2">
      <c r="A17" s="66" t="s">
        <v>100</v>
      </c>
      <c r="B17" s="67">
        <v>42411</v>
      </c>
      <c r="C17" s="68" t="s">
        <v>101</v>
      </c>
      <c r="D17" s="68" t="s">
        <v>596</v>
      </c>
      <c r="E17" s="68" t="s">
        <v>102</v>
      </c>
      <c r="F17" s="68" t="s">
        <v>77</v>
      </c>
      <c r="G17" s="69" t="s">
        <v>143</v>
      </c>
      <c r="H17" s="68" t="s">
        <v>1106</v>
      </c>
      <c r="I17" s="108">
        <v>42415</v>
      </c>
      <c r="J17" s="68" t="s">
        <v>21</v>
      </c>
      <c r="K17" s="68" t="s">
        <v>26</v>
      </c>
      <c r="L17" s="68" t="s">
        <v>33</v>
      </c>
    </row>
    <row r="18" spans="1:12" s="9" customFormat="1" ht="164.25" customHeight="1" x14ac:dyDescent="0.2">
      <c r="A18" s="64" t="s">
        <v>104</v>
      </c>
      <c r="B18" s="47">
        <v>42418</v>
      </c>
      <c r="C18" s="75" t="s">
        <v>114</v>
      </c>
      <c r="D18" s="53" t="s">
        <v>117</v>
      </c>
      <c r="E18" s="53" t="s">
        <v>115</v>
      </c>
      <c r="F18" s="53" t="s">
        <v>116</v>
      </c>
      <c r="G18" s="43" t="s">
        <v>156</v>
      </c>
      <c r="H18" s="53" t="s">
        <v>638</v>
      </c>
      <c r="I18" s="103">
        <v>42422</v>
      </c>
      <c r="J18" s="53" t="s">
        <v>21</v>
      </c>
      <c r="K18" s="53"/>
      <c r="L18" s="53"/>
    </row>
    <row r="19" spans="1:12" s="9" customFormat="1" ht="119.25" customHeight="1" x14ac:dyDescent="0.2">
      <c r="A19" s="77" t="s">
        <v>105</v>
      </c>
      <c r="B19" s="78">
        <v>42418</v>
      </c>
      <c r="C19" s="79" t="s">
        <v>118</v>
      </c>
      <c r="D19" s="79" t="s">
        <v>119</v>
      </c>
      <c r="E19" s="79" t="s">
        <v>67</v>
      </c>
      <c r="F19" s="79" t="s">
        <v>120</v>
      </c>
      <c r="G19" s="116" t="s">
        <v>158</v>
      </c>
      <c r="H19" s="79" t="s">
        <v>967</v>
      </c>
      <c r="I19" s="102">
        <v>42422</v>
      </c>
      <c r="J19" s="79" t="s">
        <v>21</v>
      </c>
      <c r="K19" s="79"/>
      <c r="L19" s="79" t="s">
        <v>33</v>
      </c>
    </row>
    <row r="20" spans="1:12" s="9" customFormat="1" ht="135" customHeight="1" x14ac:dyDescent="0.2">
      <c r="A20" s="64" t="s">
        <v>106</v>
      </c>
      <c r="B20" s="47">
        <v>42418</v>
      </c>
      <c r="C20" s="53" t="s">
        <v>121</v>
      </c>
      <c r="D20" s="53" t="s">
        <v>122</v>
      </c>
      <c r="E20" s="53" t="s">
        <v>85</v>
      </c>
      <c r="F20" s="53" t="s">
        <v>123</v>
      </c>
      <c r="G20" s="43" t="s">
        <v>148</v>
      </c>
      <c r="H20" s="53" t="s">
        <v>1107</v>
      </c>
      <c r="I20" s="103">
        <v>42422</v>
      </c>
      <c r="J20" s="53" t="s">
        <v>22</v>
      </c>
      <c r="K20" s="53"/>
      <c r="L20" s="53"/>
    </row>
    <row r="21" spans="1:12" s="9" customFormat="1" ht="99.75" customHeight="1" x14ac:dyDescent="0.2">
      <c r="A21" s="64" t="s">
        <v>107</v>
      </c>
      <c r="B21" s="47">
        <v>42418</v>
      </c>
      <c r="C21" s="53" t="s">
        <v>124</v>
      </c>
      <c r="D21" s="53" t="s">
        <v>125</v>
      </c>
      <c r="E21" s="53" t="s">
        <v>126</v>
      </c>
      <c r="F21" s="53" t="s">
        <v>123</v>
      </c>
      <c r="G21" s="63" t="s">
        <v>154</v>
      </c>
      <c r="H21" s="53" t="s">
        <v>146</v>
      </c>
      <c r="I21" s="103">
        <v>42422</v>
      </c>
      <c r="J21" s="53" t="s">
        <v>21</v>
      </c>
      <c r="K21" s="53"/>
      <c r="L21" s="53"/>
    </row>
    <row r="22" spans="1:12" s="9" customFormat="1" ht="99" customHeight="1" x14ac:dyDescent="0.2">
      <c r="A22" s="64" t="s">
        <v>108</v>
      </c>
      <c r="B22" s="47">
        <v>42418</v>
      </c>
      <c r="C22" s="53" t="s">
        <v>127</v>
      </c>
      <c r="D22" s="53" t="s">
        <v>175</v>
      </c>
      <c r="E22" s="53" t="s">
        <v>128</v>
      </c>
      <c r="F22" s="53" t="s">
        <v>123</v>
      </c>
      <c r="G22" s="63" t="s">
        <v>155</v>
      </c>
      <c r="H22" s="53" t="s">
        <v>1121</v>
      </c>
      <c r="I22" s="103">
        <v>42423</v>
      </c>
      <c r="J22" s="53" t="s">
        <v>21</v>
      </c>
      <c r="K22" s="53"/>
      <c r="L22" s="53" t="s">
        <v>33</v>
      </c>
    </row>
    <row r="23" spans="1:12" s="9" customFormat="1" ht="133.5" customHeight="1" x14ac:dyDescent="0.2">
      <c r="A23" s="64" t="s">
        <v>109</v>
      </c>
      <c r="B23" s="47">
        <v>42418</v>
      </c>
      <c r="C23" s="53" t="s">
        <v>129</v>
      </c>
      <c r="D23" s="53" t="s">
        <v>130</v>
      </c>
      <c r="E23" s="53" t="s">
        <v>131</v>
      </c>
      <c r="F23" s="53" t="s">
        <v>123</v>
      </c>
      <c r="G23" s="63" t="s">
        <v>149</v>
      </c>
      <c r="H23" s="53" t="s">
        <v>147</v>
      </c>
      <c r="I23" s="103">
        <v>42423</v>
      </c>
      <c r="J23" s="53" t="s">
        <v>21</v>
      </c>
      <c r="K23" s="53"/>
      <c r="L23" s="53"/>
    </row>
    <row r="24" spans="1:12" s="9" customFormat="1" ht="198" x14ac:dyDescent="0.2">
      <c r="A24" s="64" t="s">
        <v>110</v>
      </c>
      <c r="B24" s="47">
        <v>42418</v>
      </c>
      <c r="C24" s="53" t="s">
        <v>132</v>
      </c>
      <c r="D24" s="53" t="s">
        <v>133</v>
      </c>
      <c r="E24" s="53" t="s">
        <v>595</v>
      </c>
      <c r="F24" s="53" t="s">
        <v>123</v>
      </c>
      <c r="G24" s="63" t="s">
        <v>153</v>
      </c>
      <c r="H24" s="53" t="s">
        <v>1103</v>
      </c>
      <c r="I24" s="103">
        <v>42423</v>
      </c>
      <c r="J24" s="53" t="s">
        <v>32</v>
      </c>
      <c r="K24" s="53"/>
      <c r="L24" s="53" t="s">
        <v>33</v>
      </c>
    </row>
    <row r="25" spans="1:12" s="9" customFormat="1" ht="188.25" customHeight="1" x14ac:dyDescent="0.2">
      <c r="A25" s="64" t="s">
        <v>111</v>
      </c>
      <c r="B25" s="47">
        <v>42418</v>
      </c>
      <c r="C25" s="53" t="s">
        <v>134</v>
      </c>
      <c r="D25" s="53" t="s">
        <v>135</v>
      </c>
      <c r="E25" s="53" t="s">
        <v>136</v>
      </c>
      <c r="F25" s="53" t="s">
        <v>137</v>
      </c>
      <c r="G25" s="63" t="s">
        <v>150</v>
      </c>
      <c r="H25" s="53" t="s">
        <v>1123</v>
      </c>
      <c r="I25" s="103">
        <v>42423</v>
      </c>
      <c r="J25" s="53" t="s">
        <v>21</v>
      </c>
      <c r="K25" s="53"/>
      <c r="L25" s="53" t="s">
        <v>33</v>
      </c>
    </row>
    <row r="26" spans="1:12" s="9" customFormat="1" ht="129" customHeight="1" x14ac:dyDescent="0.2">
      <c r="A26" s="64" t="s">
        <v>112</v>
      </c>
      <c r="B26" s="47">
        <v>42418</v>
      </c>
      <c r="C26" s="53" t="s">
        <v>138</v>
      </c>
      <c r="D26" s="53" t="s">
        <v>139</v>
      </c>
      <c r="E26" s="53" t="s">
        <v>140</v>
      </c>
      <c r="F26" s="53" t="s">
        <v>123</v>
      </c>
      <c r="G26" s="63" t="s">
        <v>151</v>
      </c>
      <c r="H26" s="53" t="s">
        <v>1104</v>
      </c>
      <c r="I26" s="103">
        <v>42423</v>
      </c>
      <c r="J26" s="53" t="s">
        <v>32</v>
      </c>
      <c r="K26" s="53"/>
      <c r="L26" s="53" t="s">
        <v>33</v>
      </c>
    </row>
    <row r="27" spans="1:12" s="9" customFormat="1" ht="164.25" customHeight="1" x14ac:dyDescent="0.2">
      <c r="A27" s="64" t="s">
        <v>159</v>
      </c>
      <c r="B27" s="47" t="s">
        <v>160</v>
      </c>
      <c r="C27" s="53" t="s">
        <v>161</v>
      </c>
      <c r="D27" s="53" t="s">
        <v>162</v>
      </c>
      <c r="E27" s="53" t="s">
        <v>163</v>
      </c>
      <c r="F27" s="53" t="s">
        <v>123</v>
      </c>
      <c r="G27" s="63" t="s">
        <v>212</v>
      </c>
      <c r="H27" s="53" t="s">
        <v>213</v>
      </c>
      <c r="I27" s="103">
        <v>42436</v>
      </c>
      <c r="J27" s="53"/>
      <c r="K27" s="53"/>
      <c r="L27" s="53"/>
    </row>
    <row r="28" spans="1:12" s="9" customFormat="1" ht="163.5" customHeight="1" x14ac:dyDescent="0.2">
      <c r="A28" s="64" t="s">
        <v>164</v>
      </c>
      <c r="B28" s="47" t="s">
        <v>160</v>
      </c>
      <c r="C28" s="53" t="s">
        <v>165</v>
      </c>
      <c r="D28" s="53" t="s">
        <v>166</v>
      </c>
      <c r="E28" s="53" t="s">
        <v>167</v>
      </c>
      <c r="F28" s="53" t="s">
        <v>168</v>
      </c>
      <c r="G28" s="63" t="s">
        <v>245</v>
      </c>
      <c r="H28" s="53" t="s">
        <v>214</v>
      </c>
      <c r="I28" s="103">
        <v>42436</v>
      </c>
      <c r="J28" s="53"/>
      <c r="K28" s="53"/>
      <c r="L28" s="53"/>
    </row>
    <row r="29" spans="1:12" s="9" customFormat="1" ht="236.25" customHeight="1" x14ac:dyDescent="0.2">
      <c r="A29" s="64" t="s">
        <v>169</v>
      </c>
      <c r="B29" s="47" t="s">
        <v>160</v>
      </c>
      <c r="C29" s="53" t="s">
        <v>170</v>
      </c>
      <c r="D29" s="53" t="s">
        <v>171</v>
      </c>
      <c r="E29" s="53" t="s">
        <v>172</v>
      </c>
      <c r="F29" s="53" t="s">
        <v>123</v>
      </c>
      <c r="G29" s="63" t="s">
        <v>211</v>
      </c>
      <c r="H29" s="53" t="s">
        <v>1110</v>
      </c>
      <c r="I29" s="103">
        <v>42436</v>
      </c>
      <c r="J29" s="53"/>
      <c r="K29" s="53"/>
      <c r="L29" s="53" t="s">
        <v>33</v>
      </c>
    </row>
    <row r="30" spans="1:12" s="9" customFormat="1" ht="107.25" customHeight="1" x14ac:dyDescent="0.2">
      <c r="A30" s="64" t="s">
        <v>173</v>
      </c>
      <c r="B30" s="47" t="s">
        <v>160</v>
      </c>
      <c r="C30" s="53" t="s">
        <v>174</v>
      </c>
      <c r="D30" s="53" t="s">
        <v>175</v>
      </c>
      <c r="E30" s="53" t="s">
        <v>176</v>
      </c>
      <c r="F30" s="53" t="s">
        <v>123</v>
      </c>
      <c r="G30" s="63" t="s">
        <v>210</v>
      </c>
      <c r="H30" s="53" t="s">
        <v>1111</v>
      </c>
      <c r="I30" s="103">
        <v>42436</v>
      </c>
      <c r="J30" s="53"/>
      <c r="K30" s="53"/>
      <c r="L30" s="53" t="s">
        <v>33</v>
      </c>
    </row>
    <row r="31" spans="1:12" s="9" customFormat="1" ht="301.5" customHeight="1" x14ac:dyDescent="0.2">
      <c r="A31" s="64" t="s">
        <v>177</v>
      </c>
      <c r="B31" s="47" t="s">
        <v>160</v>
      </c>
      <c r="C31" s="53" t="s">
        <v>178</v>
      </c>
      <c r="D31" s="53" t="s">
        <v>175</v>
      </c>
      <c r="E31" s="53" t="s">
        <v>179</v>
      </c>
      <c r="F31" s="53" t="s">
        <v>180</v>
      </c>
      <c r="G31" s="63" t="s">
        <v>217</v>
      </c>
      <c r="H31" s="53" t="s">
        <v>635</v>
      </c>
      <c r="I31" s="103">
        <v>42436</v>
      </c>
      <c r="J31" s="53"/>
      <c r="K31" s="53"/>
      <c r="L31" s="53" t="s">
        <v>33</v>
      </c>
    </row>
    <row r="32" spans="1:12" s="9" customFormat="1" ht="174.75" customHeight="1" x14ac:dyDescent="0.2">
      <c r="A32" s="64" t="s">
        <v>181</v>
      </c>
      <c r="B32" s="47" t="s">
        <v>160</v>
      </c>
      <c r="C32" s="53" t="s">
        <v>253</v>
      </c>
      <c r="D32" s="53" t="s">
        <v>183</v>
      </c>
      <c r="E32" s="53" t="s">
        <v>184</v>
      </c>
      <c r="F32" s="53" t="s">
        <v>180</v>
      </c>
      <c r="G32" s="63" t="s">
        <v>217</v>
      </c>
      <c r="H32" s="53" t="s">
        <v>1117</v>
      </c>
      <c r="I32" s="103">
        <v>42436</v>
      </c>
      <c r="J32" s="53"/>
      <c r="K32" s="53"/>
      <c r="L32" s="53"/>
    </row>
    <row r="33" spans="1:12" s="9" customFormat="1" ht="203.25" customHeight="1" x14ac:dyDescent="0.2">
      <c r="A33" s="64" t="s">
        <v>185</v>
      </c>
      <c r="B33" s="47" t="s">
        <v>160</v>
      </c>
      <c r="C33" s="53" t="s">
        <v>186</v>
      </c>
      <c r="D33" s="53" t="s">
        <v>187</v>
      </c>
      <c r="E33" s="53" t="s">
        <v>188</v>
      </c>
      <c r="F33" s="53" t="s">
        <v>123</v>
      </c>
      <c r="G33" s="63" t="s">
        <v>188</v>
      </c>
      <c r="H33" s="53" t="s">
        <v>1118</v>
      </c>
      <c r="I33" s="103">
        <v>42436</v>
      </c>
      <c r="J33" s="53"/>
      <c r="K33" s="53"/>
      <c r="L33" s="53"/>
    </row>
    <row r="34" spans="1:12" s="9" customFormat="1" ht="90.75" customHeight="1" x14ac:dyDescent="0.2">
      <c r="A34" s="64" t="s">
        <v>189</v>
      </c>
      <c r="B34" s="47" t="s">
        <v>160</v>
      </c>
      <c r="C34" s="53" t="s">
        <v>190</v>
      </c>
      <c r="D34" s="53" t="s">
        <v>133</v>
      </c>
      <c r="E34" s="53" t="s">
        <v>191</v>
      </c>
      <c r="F34" s="53" t="s">
        <v>137</v>
      </c>
      <c r="G34" s="63" t="s">
        <v>209</v>
      </c>
      <c r="H34" s="53" t="s">
        <v>215</v>
      </c>
      <c r="I34" s="103">
        <v>42436</v>
      </c>
      <c r="J34" s="53"/>
      <c r="K34" s="53"/>
      <c r="L34" s="53"/>
    </row>
    <row r="35" spans="1:12" s="9" customFormat="1" ht="197.25" customHeight="1" x14ac:dyDescent="0.2">
      <c r="A35" s="64" t="s">
        <v>192</v>
      </c>
      <c r="B35" s="47" t="s">
        <v>160</v>
      </c>
      <c r="C35" s="53" t="s">
        <v>193</v>
      </c>
      <c r="D35" s="53" t="s">
        <v>194</v>
      </c>
      <c r="E35" s="53" t="s">
        <v>195</v>
      </c>
      <c r="F35" s="53" t="s">
        <v>123</v>
      </c>
      <c r="G35" s="63" t="s">
        <v>580</v>
      </c>
      <c r="H35" s="53" t="s">
        <v>563</v>
      </c>
      <c r="I35" s="103">
        <v>42436</v>
      </c>
      <c r="J35" s="53"/>
      <c r="K35" s="53"/>
      <c r="L35" s="53"/>
    </row>
    <row r="36" spans="1:12" s="9" customFormat="1" ht="113.25" customHeight="1" x14ac:dyDescent="0.2">
      <c r="A36" s="64" t="s">
        <v>196</v>
      </c>
      <c r="B36" s="47" t="s">
        <v>199</v>
      </c>
      <c r="C36" s="53" t="s">
        <v>200</v>
      </c>
      <c r="D36" s="53" t="s">
        <v>201</v>
      </c>
      <c r="E36" s="53" t="s">
        <v>202</v>
      </c>
      <c r="F36" s="53" t="s">
        <v>123</v>
      </c>
      <c r="G36" s="63" t="s">
        <v>244</v>
      </c>
      <c r="H36" s="53" t="s">
        <v>751</v>
      </c>
      <c r="I36" s="103">
        <v>42443</v>
      </c>
      <c r="J36" s="53"/>
      <c r="K36" s="53"/>
      <c r="L36" s="53"/>
    </row>
    <row r="37" spans="1:12" s="9" customFormat="1" ht="149.25" customHeight="1" x14ac:dyDescent="0.2">
      <c r="A37" s="64" t="s">
        <v>197</v>
      </c>
      <c r="B37" s="47" t="s">
        <v>199</v>
      </c>
      <c r="C37" s="53" t="s">
        <v>203</v>
      </c>
      <c r="D37" s="53" t="s">
        <v>204</v>
      </c>
      <c r="E37" s="53" t="s">
        <v>205</v>
      </c>
      <c r="F37" s="53" t="s">
        <v>123</v>
      </c>
      <c r="G37" s="63" t="s">
        <v>587</v>
      </c>
      <c r="H37" s="53" t="s">
        <v>807</v>
      </c>
      <c r="I37" s="103">
        <v>42443</v>
      </c>
      <c r="J37" s="53"/>
      <c r="K37" s="53"/>
      <c r="L37" s="53" t="s">
        <v>33</v>
      </c>
    </row>
    <row r="38" spans="1:12" s="9" customFormat="1" ht="114.75" customHeight="1" x14ac:dyDescent="0.2">
      <c r="A38" s="64" t="s">
        <v>198</v>
      </c>
      <c r="B38" s="47" t="s">
        <v>199</v>
      </c>
      <c r="C38" s="53" t="s">
        <v>206</v>
      </c>
      <c r="D38" s="53" t="s">
        <v>90</v>
      </c>
      <c r="E38" s="53" t="s">
        <v>207</v>
      </c>
      <c r="F38" s="53" t="s">
        <v>208</v>
      </c>
      <c r="G38" s="63" t="s">
        <v>386</v>
      </c>
      <c r="H38" s="76" t="s">
        <v>1109</v>
      </c>
      <c r="I38" s="103">
        <v>42443</v>
      </c>
      <c r="J38" s="53"/>
      <c r="K38" s="53"/>
      <c r="L38" s="53" t="s">
        <v>33</v>
      </c>
    </row>
    <row r="39" spans="1:12" s="9" customFormat="1" ht="151.5" customHeight="1" x14ac:dyDescent="0.2">
      <c r="A39" s="64" t="s">
        <v>218</v>
      </c>
      <c r="B39" s="47" t="s">
        <v>225</v>
      </c>
      <c r="C39" s="53" t="s">
        <v>226</v>
      </c>
      <c r="D39" s="53" t="s">
        <v>204</v>
      </c>
      <c r="E39" s="53" t="s">
        <v>227</v>
      </c>
      <c r="F39" s="53" t="s">
        <v>123</v>
      </c>
      <c r="G39" s="63" t="s">
        <v>271</v>
      </c>
      <c r="H39" s="53" t="s">
        <v>1116</v>
      </c>
      <c r="I39" s="103">
        <v>42446</v>
      </c>
      <c r="J39" s="53"/>
      <c r="K39" s="53"/>
      <c r="L39" s="53" t="s">
        <v>33</v>
      </c>
    </row>
    <row r="40" spans="1:12" s="9" customFormat="1" ht="64.5" customHeight="1" x14ac:dyDescent="0.2">
      <c r="A40" s="64" t="s">
        <v>219</v>
      </c>
      <c r="B40" s="47" t="s">
        <v>225</v>
      </c>
      <c r="C40" s="53" t="s">
        <v>228</v>
      </c>
      <c r="D40" s="53" t="s">
        <v>122</v>
      </c>
      <c r="E40" s="53" t="s">
        <v>229</v>
      </c>
      <c r="F40" s="53" t="s">
        <v>123</v>
      </c>
      <c r="G40" s="63" t="s">
        <v>256</v>
      </c>
      <c r="H40" s="53" t="s">
        <v>251</v>
      </c>
      <c r="I40" s="103">
        <v>42446</v>
      </c>
      <c r="J40" s="53"/>
      <c r="K40" s="53"/>
      <c r="L40" s="53"/>
    </row>
    <row r="41" spans="1:12" s="9" customFormat="1" ht="139.5" customHeight="1" x14ac:dyDescent="0.2">
      <c r="A41" s="64" t="s">
        <v>220</v>
      </c>
      <c r="B41" s="47" t="s">
        <v>225</v>
      </c>
      <c r="C41" s="53" t="s">
        <v>230</v>
      </c>
      <c r="D41" s="53" t="s">
        <v>231</v>
      </c>
      <c r="E41" s="53" t="s">
        <v>232</v>
      </c>
      <c r="F41" s="53" t="s">
        <v>123</v>
      </c>
      <c r="G41" s="63" t="s">
        <v>272</v>
      </c>
      <c r="H41" s="53" t="s">
        <v>251</v>
      </c>
      <c r="I41" s="103">
        <v>42446</v>
      </c>
      <c r="J41" s="53"/>
      <c r="K41" s="53"/>
      <c r="L41" s="53"/>
    </row>
    <row r="42" spans="1:12" s="9" customFormat="1" ht="235.5" customHeight="1" x14ac:dyDescent="0.2">
      <c r="A42" s="64" t="s">
        <v>221</v>
      </c>
      <c r="B42" s="47" t="s">
        <v>225</v>
      </c>
      <c r="C42" s="53" t="s">
        <v>252</v>
      </c>
      <c r="D42" s="53" t="s">
        <v>175</v>
      </c>
      <c r="E42" s="53" t="s">
        <v>233</v>
      </c>
      <c r="F42" s="53" t="s">
        <v>123</v>
      </c>
      <c r="G42" s="63" t="s">
        <v>586</v>
      </c>
      <c r="H42" s="53" t="s">
        <v>636</v>
      </c>
      <c r="I42" s="103">
        <v>42446</v>
      </c>
      <c r="J42" s="53"/>
      <c r="K42" s="53"/>
      <c r="L42" s="53" t="s">
        <v>33</v>
      </c>
    </row>
    <row r="43" spans="1:12" s="9" customFormat="1" ht="114.75" customHeight="1" x14ac:dyDescent="0.2">
      <c r="A43" s="64" t="s">
        <v>222</v>
      </c>
      <c r="B43" s="47" t="s">
        <v>225</v>
      </c>
      <c r="C43" s="53" t="s">
        <v>234</v>
      </c>
      <c r="D43" s="53" t="s">
        <v>235</v>
      </c>
      <c r="E43" s="53" t="s">
        <v>236</v>
      </c>
      <c r="F43" s="53" t="s">
        <v>123</v>
      </c>
      <c r="G43" s="63" t="s">
        <v>368</v>
      </c>
      <c r="H43" s="53" t="s">
        <v>255</v>
      </c>
      <c r="I43" s="103">
        <v>42446</v>
      </c>
      <c r="J43" s="53"/>
      <c r="K43" s="53"/>
      <c r="L43" s="53"/>
    </row>
    <row r="44" spans="1:12" s="9" customFormat="1" ht="136.5" customHeight="1" x14ac:dyDescent="0.2">
      <c r="A44" s="77" t="s">
        <v>223</v>
      </c>
      <c r="B44" s="78" t="s">
        <v>225</v>
      </c>
      <c r="C44" s="79" t="s">
        <v>237</v>
      </c>
      <c r="D44" s="79" t="s">
        <v>238</v>
      </c>
      <c r="E44" s="79" t="s">
        <v>239</v>
      </c>
      <c r="F44" s="79" t="s">
        <v>123</v>
      </c>
      <c r="G44" s="80" t="s">
        <v>257</v>
      </c>
      <c r="H44" s="79" t="s">
        <v>821</v>
      </c>
      <c r="I44" s="102">
        <v>42446</v>
      </c>
      <c r="J44" s="79"/>
      <c r="K44" s="79"/>
      <c r="L44" s="79"/>
    </row>
    <row r="45" spans="1:12" s="9" customFormat="1" ht="189.75" customHeight="1" x14ac:dyDescent="0.2">
      <c r="A45" s="77" t="s">
        <v>224</v>
      </c>
      <c r="B45" s="78" t="s">
        <v>225</v>
      </c>
      <c r="C45" s="79" t="s">
        <v>240</v>
      </c>
      <c r="D45" s="79" t="s">
        <v>241</v>
      </c>
      <c r="E45" s="79" t="s">
        <v>242</v>
      </c>
      <c r="F45" s="79" t="s">
        <v>123</v>
      </c>
      <c r="G45" s="80" t="s">
        <v>574</v>
      </c>
      <c r="H45" s="79" t="s">
        <v>1071</v>
      </c>
      <c r="I45" s="102">
        <v>42446</v>
      </c>
      <c r="J45" s="79"/>
      <c r="K45" s="79"/>
      <c r="L45" s="79" t="s">
        <v>33</v>
      </c>
    </row>
    <row r="46" spans="1:12" s="9" customFormat="1" ht="292.5" customHeight="1" x14ac:dyDescent="0.2">
      <c r="A46" s="66" t="s">
        <v>246</v>
      </c>
      <c r="B46" s="67" t="s">
        <v>247</v>
      </c>
      <c r="C46" s="68" t="s">
        <v>248</v>
      </c>
      <c r="D46" s="68" t="s">
        <v>249</v>
      </c>
      <c r="E46" s="68" t="s">
        <v>250</v>
      </c>
      <c r="F46" s="68" t="s">
        <v>123</v>
      </c>
      <c r="G46" s="112" t="s">
        <v>323</v>
      </c>
      <c r="H46" s="68" t="s">
        <v>1122</v>
      </c>
      <c r="I46" s="108">
        <v>42446</v>
      </c>
      <c r="J46" s="68"/>
      <c r="K46" s="68" t="s">
        <v>30</v>
      </c>
      <c r="L46" s="68" t="s">
        <v>33</v>
      </c>
    </row>
    <row r="47" spans="1:12" s="9" customFormat="1" ht="130.5" customHeight="1" x14ac:dyDescent="0.2">
      <c r="A47" s="77" t="s">
        <v>258</v>
      </c>
      <c r="B47" s="78" t="s">
        <v>265</v>
      </c>
      <c r="C47" s="79" t="s">
        <v>266</v>
      </c>
      <c r="D47" s="79" t="s">
        <v>267</v>
      </c>
      <c r="E47" s="79" t="s">
        <v>269</v>
      </c>
      <c r="F47" s="79" t="s">
        <v>270</v>
      </c>
      <c r="G47" s="80" t="s">
        <v>269</v>
      </c>
      <c r="H47" s="77" t="s">
        <v>268</v>
      </c>
      <c r="I47" s="102" t="s">
        <v>572</v>
      </c>
      <c r="J47" s="79"/>
      <c r="K47" s="79" t="s">
        <v>31</v>
      </c>
      <c r="L47" s="79"/>
    </row>
    <row r="48" spans="1:12" s="9" customFormat="1" ht="220.5" customHeight="1" x14ac:dyDescent="0.2">
      <c r="A48" s="64" t="s">
        <v>259</v>
      </c>
      <c r="B48" s="47" t="s">
        <v>265</v>
      </c>
      <c r="C48" s="53" t="s">
        <v>274</v>
      </c>
      <c r="D48" s="53" t="s">
        <v>275</v>
      </c>
      <c r="E48" s="53" t="s">
        <v>276</v>
      </c>
      <c r="F48" s="53" t="s">
        <v>123</v>
      </c>
      <c r="G48" s="63" t="s">
        <v>395</v>
      </c>
      <c r="H48" s="53" t="s">
        <v>597</v>
      </c>
      <c r="I48" s="103">
        <v>42460</v>
      </c>
      <c r="J48" s="53"/>
      <c r="K48" s="53"/>
      <c r="L48" s="53" t="s">
        <v>33</v>
      </c>
    </row>
    <row r="49" spans="1:12" s="9" customFormat="1" ht="143.25" customHeight="1" x14ac:dyDescent="0.2">
      <c r="A49" s="64" t="s">
        <v>260</v>
      </c>
      <c r="B49" s="47" t="s">
        <v>265</v>
      </c>
      <c r="C49" s="53" t="s">
        <v>277</v>
      </c>
      <c r="D49" s="53" t="s">
        <v>175</v>
      </c>
      <c r="E49" s="53" t="s">
        <v>278</v>
      </c>
      <c r="F49" s="53" t="s">
        <v>123</v>
      </c>
      <c r="G49" s="63" t="s">
        <v>420</v>
      </c>
      <c r="H49" s="53" t="s">
        <v>637</v>
      </c>
      <c r="I49" s="103">
        <v>42460</v>
      </c>
      <c r="J49" s="53"/>
      <c r="K49" s="53"/>
      <c r="L49" s="53" t="s">
        <v>33</v>
      </c>
    </row>
    <row r="50" spans="1:12" s="9" customFormat="1" ht="113.25" customHeight="1" x14ac:dyDescent="0.2">
      <c r="A50" s="64" t="s">
        <v>261</v>
      </c>
      <c r="B50" s="47" t="s">
        <v>265</v>
      </c>
      <c r="C50" s="53" t="s">
        <v>279</v>
      </c>
      <c r="D50" s="53" t="s">
        <v>373</v>
      </c>
      <c r="E50" s="53" t="s">
        <v>280</v>
      </c>
      <c r="F50" s="53" t="s">
        <v>123</v>
      </c>
      <c r="G50" s="63" t="s">
        <v>581</v>
      </c>
      <c r="H50" s="53" t="s">
        <v>320</v>
      </c>
      <c r="I50" s="103">
        <v>42460</v>
      </c>
      <c r="J50" s="53"/>
      <c r="K50" s="53"/>
      <c r="L50" s="53"/>
    </row>
    <row r="51" spans="1:12" s="9" customFormat="1" ht="227.25" customHeight="1" x14ac:dyDescent="0.2">
      <c r="A51" s="64" t="s">
        <v>262</v>
      </c>
      <c r="B51" s="47" t="s">
        <v>265</v>
      </c>
      <c r="C51" s="53" t="s">
        <v>281</v>
      </c>
      <c r="D51" s="53" t="s">
        <v>282</v>
      </c>
      <c r="E51" s="53" t="s">
        <v>575</v>
      </c>
      <c r="F51" s="53" t="s">
        <v>123</v>
      </c>
      <c r="G51" s="63" t="s">
        <v>321</v>
      </c>
      <c r="H51" s="53" t="s">
        <v>1124</v>
      </c>
      <c r="I51" s="103">
        <v>42460</v>
      </c>
      <c r="J51" s="53"/>
      <c r="K51" s="53"/>
      <c r="L51" s="53"/>
    </row>
    <row r="52" spans="1:12" ht="306.75" customHeight="1" x14ac:dyDescent="0.2">
      <c r="A52" s="77" t="s">
        <v>263</v>
      </c>
      <c r="B52" s="78" t="s">
        <v>265</v>
      </c>
      <c r="C52" s="79" t="s">
        <v>285</v>
      </c>
      <c r="D52" s="79" t="s">
        <v>284</v>
      </c>
      <c r="E52" s="79" t="s">
        <v>286</v>
      </c>
      <c r="F52" s="79" t="s">
        <v>123</v>
      </c>
      <c r="G52" s="80" t="s">
        <v>576</v>
      </c>
      <c r="H52" s="79" t="s">
        <v>681</v>
      </c>
      <c r="I52" s="102">
        <v>42460</v>
      </c>
      <c r="J52" s="79"/>
      <c r="K52" s="79"/>
      <c r="L52" s="79" t="s">
        <v>33</v>
      </c>
    </row>
    <row r="53" spans="1:12" ht="192" customHeight="1" x14ac:dyDescent="0.2">
      <c r="A53" s="64" t="s">
        <v>264</v>
      </c>
      <c r="B53" s="47" t="s">
        <v>265</v>
      </c>
      <c r="C53" s="53" t="s">
        <v>287</v>
      </c>
      <c r="D53" s="53" t="s">
        <v>194</v>
      </c>
      <c r="E53" s="53" t="s">
        <v>288</v>
      </c>
      <c r="F53" s="53" t="s">
        <v>289</v>
      </c>
      <c r="G53" s="63" t="s">
        <v>577</v>
      </c>
      <c r="H53" s="53" t="s">
        <v>564</v>
      </c>
      <c r="I53" s="103">
        <v>42460</v>
      </c>
      <c r="J53" s="53"/>
      <c r="K53" s="53"/>
      <c r="L53" s="53"/>
    </row>
    <row r="54" spans="1:12" ht="192" customHeight="1" x14ac:dyDescent="0.2">
      <c r="A54" s="77" t="s">
        <v>292</v>
      </c>
      <c r="B54" s="78">
        <v>42461</v>
      </c>
      <c r="C54" s="79" t="s">
        <v>299</v>
      </c>
      <c r="D54" s="79" t="s">
        <v>306</v>
      </c>
      <c r="E54" s="79" t="s">
        <v>307</v>
      </c>
      <c r="F54" s="79" t="s">
        <v>308</v>
      </c>
      <c r="G54" s="80" t="s">
        <v>1036</v>
      </c>
      <c r="H54" s="79" t="s">
        <v>469</v>
      </c>
      <c r="I54" s="102" t="s">
        <v>572</v>
      </c>
      <c r="J54" s="79"/>
      <c r="K54" s="79" t="s">
        <v>31</v>
      </c>
      <c r="L54" s="79"/>
    </row>
    <row r="55" spans="1:12" ht="192" customHeight="1" x14ac:dyDescent="0.2">
      <c r="A55" s="64" t="s">
        <v>293</v>
      </c>
      <c r="B55" s="47">
        <v>42461</v>
      </c>
      <c r="C55" s="53" t="s">
        <v>300</v>
      </c>
      <c r="D55" s="53" t="s">
        <v>204</v>
      </c>
      <c r="E55" s="53" t="s">
        <v>309</v>
      </c>
      <c r="F55" s="53" t="s">
        <v>123</v>
      </c>
      <c r="G55" s="63" t="s">
        <v>487</v>
      </c>
      <c r="H55" s="53" t="s">
        <v>1119</v>
      </c>
      <c r="I55" s="103">
        <v>42466</v>
      </c>
      <c r="J55" s="53"/>
      <c r="K55" s="53"/>
      <c r="L55" s="53"/>
    </row>
    <row r="56" spans="1:12" ht="192" customHeight="1" x14ac:dyDescent="0.2">
      <c r="A56" s="64" t="s">
        <v>294</v>
      </c>
      <c r="B56" s="47">
        <v>42461</v>
      </c>
      <c r="C56" s="53" t="s">
        <v>301</v>
      </c>
      <c r="D56" s="53" t="s">
        <v>310</v>
      </c>
      <c r="E56" s="53" t="s">
        <v>311</v>
      </c>
      <c r="F56" s="53" t="s">
        <v>123</v>
      </c>
      <c r="G56" s="63" t="s">
        <v>385</v>
      </c>
      <c r="H56" s="53" t="s">
        <v>1112</v>
      </c>
      <c r="I56" s="103">
        <v>42465</v>
      </c>
      <c r="J56" s="53"/>
      <c r="K56" s="53"/>
      <c r="L56" s="53"/>
    </row>
    <row r="57" spans="1:12" ht="192" customHeight="1" x14ac:dyDescent="0.2">
      <c r="A57" s="64" t="s">
        <v>295</v>
      </c>
      <c r="B57" s="47">
        <v>42461</v>
      </c>
      <c r="C57" s="53" t="s">
        <v>599</v>
      </c>
      <c r="D57" s="53" t="s">
        <v>312</v>
      </c>
      <c r="E57" s="53" t="s">
        <v>313</v>
      </c>
      <c r="F57" s="53" t="s">
        <v>314</v>
      </c>
      <c r="G57" s="63" t="s">
        <v>419</v>
      </c>
      <c r="H57" s="53" t="s">
        <v>369</v>
      </c>
      <c r="I57" s="103">
        <v>42465</v>
      </c>
      <c r="J57" s="53"/>
      <c r="K57" s="53"/>
      <c r="L57" s="53"/>
    </row>
    <row r="58" spans="1:12" ht="192" customHeight="1" x14ac:dyDescent="0.2">
      <c r="A58" s="64" t="s">
        <v>296</v>
      </c>
      <c r="B58" s="47">
        <v>42461</v>
      </c>
      <c r="C58" s="53" t="s">
        <v>303</v>
      </c>
      <c r="D58" s="53" t="s">
        <v>315</v>
      </c>
      <c r="E58" s="53" t="s">
        <v>316</v>
      </c>
      <c r="F58" s="53" t="s">
        <v>123</v>
      </c>
      <c r="G58" s="63" t="s">
        <v>381</v>
      </c>
      <c r="H58" s="53" t="s">
        <v>1120</v>
      </c>
      <c r="I58" s="103">
        <v>42465</v>
      </c>
      <c r="J58" s="53"/>
      <c r="K58" s="53"/>
      <c r="L58" s="53"/>
    </row>
    <row r="59" spans="1:12" ht="160.5" customHeight="1" x14ac:dyDescent="0.2">
      <c r="A59" s="64" t="s">
        <v>297</v>
      </c>
      <c r="B59" s="47">
        <v>42461</v>
      </c>
      <c r="C59" s="53" t="s">
        <v>304</v>
      </c>
      <c r="D59" s="53" t="s">
        <v>284</v>
      </c>
      <c r="E59" s="53" t="s">
        <v>317</v>
      </c>
      <c r="F59" s="53" t="s">
        <v>318</v>
      </c>
      <c r="G59" s="63" t="s">
        <v>396</v>
      </c>
      <c r="H59" s="53" t="s">
        <v>1133</v>
      </c>
      <c r="I59" s="103">
        <v>42465</v>
      </c>
      <c r="J59" s="53"/>
      <c r="K59" s="53"/>
      <c r="L59" s="53"/>
    </row>
    <row r="60" spans="1:12" ht="154.5" customHeight="1" x14ac:dyDescent="0.2">
      <c r="A60" s="64" t="s">
        <v>298</v>
      </c>
      <c r="B60" s="47">
        <v>42461</v>
      </c>
      <c r="C60" s="53" t="s">
        <v>305</v>
      </c>
      <c r="D60" s="53" t="s">
        <v>366</v>
      </c>
      <c r="E60" s="53" t="s">
        <v>319</v>
      </c>
      <c r="F60" s="53" t="s">
        <v>123</v>
      </c>
      <c r="G60" s="63" t="s">
        <v>367</v>
      </c>
      <c r="H60" s="53" t="s">
        <v>1112</v>
      </c>
      <c r="I60" s="103">
        <v>42465</v>
      </c>
      <c r="J60" s="53"/>
      <c r="K60" s="53"/>
      <c r="L60" s="53"/>
    </row>
    <row r="61" spans="1:12" ht="192" customHeight="1" x14ac:dyDescent="0.2">
      <c r="A61" s="64" t="s">
        <v>324</v>
      </c>
      <c r="B61" s="47">
        <v>42464</v>
      </c>
      <c r="C61" s="53" t="s">
        <v>335</v>
      </c>
      <c r="D61" s="53" t="s">
        <v>162</v>
      </c>
      <c r="E61" s="53" t="s">
        <v>336</v>
      </c>
      <c r="F61" s="53" t="s">
        <v>337</v>
      </c>
      <c r="G61" s="63" t="s">
        <v>387</v>
      </c>
      <c r="H61" s="53" t="s">
        <v>496</v>
      </c>
      <c r="I61" s="103">
        <v>42467</v>
      </c>
      <c r="J61" s="53"/>
      <c r="K61" s="53"/>
      <c r="L61" s="53" t="s">
        <v>33</v>
      </c>
    </row>
    <row r="62" spans="1:12" ht="192" customHeight="1" x14ac:dyDescent="0.2">
      <c r="A62" s="64" t="s">
        <v>325</v>
      </c>
      <c r="B62" s="47">
        <v>42464</v>
      </c>
      <c r="C62" s="53" t="s">
        <v>338</v>
      </c>
      <c r="D62" s="53" t="s">
        <v>162</v>
      </c>
      <c r="E62" s="53" t="s">
        <v>339</v>
      </c>
      <c r="F62" s="53" t="s">
        <v>123</v>
      </c>
      <c r="G62" s="63" t="s">
        <v>384</v>
      </c>
      <c r="H62" s="53" t="s">
        <v>364</v>
      </c>
      <c r="I62" s="103">
        <v>42467</v>
      </c>
      <c r="J62" s="53"/>
      <c r="K62" s="53"/>
      <c r="L62" s="53"/>
    </row>
    <row r="63" spans="1:12" ht="192" customHeight="1" x14ac:dyDescent="0.2">
      <c r="A63" s="64" t="s">
        <v>326</v>
      </c>
      <c r="B63" s="47">
        <v>42464</v>
      </c>
      <c r="C63" s="53" t="s">
        <v>340</v>
      </c>
      <c r="D63" s="53" t="s">
        <v>341</v>
      </c>
      <c r="E63" s="53" t="s">
        <v>342</v>
      </c>
      <c r="F63" s="53" t="s">
        <v>343</v>
      </c>
      <c r="G63" s="63" t="s">
        <v>588</v>
      </c>
      <c r="H63" s="53" t="s">
        <v>565</v>
      </c>
      <c r="I63" s="103">
        <v>42467</v>
      </c>
      <c r="J63" s="53"/>
      <c r="K63" s="53"/>
      <c r="L63" s="53"/>
    </row>
    <row r="64" spans="1:12" ht="192" customHeight="1" x14ac:dyDescent="0.2">
      <c r="A64" s="64" t="s">
        <v>327</v>
      </c>
      <c r="B64" s="47">
        <v>42464</v>
      </c>
      <c r="C64" s="53" t="s">
        <v>344</v>
      </c>
      <c r="D64" s="53" t="s">
        <v>345</v>
      </c>
      <c r="E64" s="53" t="s">
        <v>346</v>
      </c>
      <c r="F64" s="53" t="s">
        <v>123</v>
      </c>
      <c r="G64" s="63" t="s">
        <v>583</v>
      </c>
      <c r="H64" s="53" t="s">
        <v>566</v>
      </c>
      <c r="I64" s="103">
        <v>42467</v>
      </c>
      <c r="J64" s="53"/>
      <c r="K64" s="53"/>
      <c r="L64" s="53"/>
    </row>
    <row r="65" spans="1:12" ht="192" customHeight="1" x14ac:dyDescent="0.2">
      <c r="A65" s="64" t="s">
        <v>328</v>
      </c>
      <c r="B65" s="47">
        <v>42464</v>
      </c>
      <c r="C65" s="53" t="s">
        <v>347</v>
      </c>
      <c r="D65" s="53" t="s">
        <v>341</v>
      </c>
      <c r="E65" s="53" t="s">
        <v>348</v>
      </c>
      <c r="F65" s="53" t="s">
        <v>123</v>
      </c>
      <c r="G65" s="63" t="s">
        <v>589</v>
      </c>
      <c r="H65" s="53" t="s">
        <v>565</v>
      </c>
      <c r="I65" s="103">
        <v>42467</v>
      </c>
      <c r="J65" s="53"/>
      <c r="K65" s="53"/>
      <c r="L65" s="53"/>
    </row>
    <row r="66" spans="1:12" ht="192" customHeight="1" x14ac:dyDescent="0.2">
      <c r="A66" s="64" t="s">
        <v>329</v>
      </c>
      <c r="B66" s="47">
        <v>42464</v>
      </c>
      <c r="C66" s="53" t="s">
        <v>206</v>
      </c>
      <c r="D66" s="53" t="s">
        <v>90</v>
      </c>
      <c r="E66" s="53" t="s">
        <v>207</v>
      </c>
      <c r="F66" s="53" t="s">
        <v>208</v>
      </c>
      <c r="G66" s="63" t="s">
        <v>590</v>
      </c>
      <c r="H66" s="53" t="s">
        <v>567</v>
      </c>
      <c r="I66" s="103">
        <v>42467</v>
      </c>
      <c r="J66" s="53"/>
      <c r="K66" s="53"/>
      <c r="L66" s="53"/>
    </row>
    <row r="67" spans="1:12" ht="192" customHeight="1" x14ac:dyDescent="0.2">
      <c r="A67" s="64" t="s">
        <v>330</v>
      </c>
      <c r="B67" s="47">
        <v>42464</v>
      </c>
      <c r="C67" s="53" t="s">
        <v>349</v>
      </c>
      <c r="D67" s="53" t="s">
        <v>350</v>
      </c>
      <c r="E67" s="53" t="s">
        <v>236</v>
      </c>
      <c r="F67" s="53" t="s">
        <v>123</v>
      </c>
      <c r="G67" s="63" t="s">
        <v>397</v>
      </c>
      <c r="H67" s="53" t="s">
        <v>378</v>
      </c>
      <c r="I67" s="103">
        <v>42467</v>
      </c>
      <c r="J67" s="53"/>
      <c r="K67" s="53"/>
      <c r="L67" s="53"/>
    </row>
    <row r="68" spans="1:12" ht="192" customHeight="1" x14ac:dyDescent="0.2">
      <c r="A68" s="77" t="s">
        <v>331</v>
      </c>
      <c r="B68" s="78">
        <v>42464</v>
      </c>
      <c r="C68" s="79" t="s">
        <v>351</v>
      </c>
      <c r="D68" s="79" t="s">
        <v>352</v>
      </c>
      <c r="E68" s="79" t="s">
        <v>353</v>
      </c>
      <c r="F68" s="79" t="s">
        <v>354</v>
      </c>
      <c r="G68" s="80" t="s">
        <v>394</v>
      </c>
      <c r="H68" s="79" t="s">
        <v>1083</v>
      </c>
      <c r="I68" s="102">
        <v>42467</v>
      </c>
      <c r="J68" s="79"/>
      <c r="K68" s="79"/>
      <c r="L68" s="79" t="s">
        <v>33</v>
      </c>
    </row>
    <row r="69" spans="1:12" ht="192" customHeight="1" x14ac:dyDescent="0.2">
      <c r="A69" s="64" t="s">
        <v>332</v>
      </c>
      <c r="B69" s="47">
        <v>42464</v>
      </c>
      <c r="C69" s="53" t="s">
        <v>355</v>
      </c>
      <c r="D69" s="53" t="s">
        <v>356</v>
      </c>
      <c r="E69" s="53" t="s">
        <v>357</v>
      </c>
      <c r="F69" s="53" t="s">
        <v>123</v>
      </c>
      <c r="G69" s="63" t="s">
        <v>380</v>
      </c>
      <c r="H69" s="53" t="s">
        <v>1113</v>
      </c>
      <c r="I69" s="103">
        <v>42467</v>
      </c>
      <c r="J69" s="53"/>
      <c r="K69" s="53"/>
      <c r="L69" s="53"/>
    </row>
    <row r="70" spans="1:12" ht="95.25" customHeight="1" x14ac:dyDescent="0.2">
      <c r="A70" s="64" t="s">
        <v>333</v>
      </c>
      <c r="B70" s="47">
        <v>42464</v>
      </c>
      <c r="C70" s="53" t="s">
        <v>359</v>
      </c>
      <c r="D70" s="53" t="s">
        <v>358</v>
      </c>
      <c r="E70" s="53" t="s">
        <v>360</v>
      </c>
      <c r="F70" s="53" t="s">
        <v>361</v>
      </c>
      <c r="G70" s="63" t="s">
        <v>578</v>
      </c>
      <c r="H70" s="53" t="s">
        <v>364</v>
      </c>
      <c r="I70" s="103">
        <v>42467</v>
      </c>
      <c r="J70" s="53"/>
      <c r="K70" s="53"/>
      <c r="L70" s="53"/>
    </row>
    <row r="71" spans="1:12" ht="95.25" customHeight="1" x14ac:dyDescent="0.2">
      <c r="A71" s="64" t="s">
        <v>334</v>
      </c>
      <c r="B71" s="47">
        <v>42464</v>
      </c>
      <c r="C71" s="53" t="s">
        <v>377</v>
      </c>
      <c r="D71" s="53" t="s">
        <v>87</v>
      </c>
      <c r="E71" s="53" t="s">
        <v>362</v>
      </c>
      <c r="F71" s="53" t="s">
        <v>123</v>
      </c>
      <c r="G71" s="63" t="s">
        <v>391</v>
      </c>
      <c r="H71" s="53" t="s">
        <v>364</v>
      </c>
      <c r="I71" s="103">
        <v>42467</v>
      </c>
      <c r="J71" s="53"/>
      <c r="K71" s="53"/>
      <c r="L71" s="53"/>
    </row>
    <row r="72" spans="1:12" ht="102" customHeight="1" x14ac:dyDescent="0.2">
      <c r="A72" s="77" t="s">
        <v>682</v>
      </c>
      <c r="B72" s="78">
        <v>42469</v>
      </c>
      <c r="C72" s="79" t="s">
        <v>683</v>
      </c>
      <c r="D72" s="79" t="s">
        <v>464</v>
      </c>
      <c r="E72" s="79" t="s">
        <v>684</v>
      </c>
      <c r="F72" s="79" t="s">
        <v>685</v>
      </c>
      <c r="G72" s="132" t="s">
        <v>693</v>
      </c>
      <c r="H72" s="77" t="s">
        <v>1086</v>
      </c>
      <c r="I72" s="102"/>
      <c r="J72" s="79"/>
      <c r="K72" s="79"/>
      <c r="L72" s="79"/>
    </row>
    <row r="73" spans="1:12" ht="165.75" customHeight="1" x14ac:dyDescent="0.2">
      <c r="A73" s="66" t="s">
        <v>370</v>
      </c>
      <c r="B73" s="67">
        <v>42469</v>
      </c>
      <c r="C73" s="68" t="s">
        <v>372</v>
      </c>
      <c r="D73" s="68" t="s">
        <v>97</v>
      </c>
      <c r="E73" s="68" t="s">
        <v>374</v>
      </c>
      <c r="F73" s="68" t="s">
        <v>375</v>
      </c>
      <c r="G73" s="112" t="s">
        <v>418</v>
      </c>
      <c r="H73" s="66" t="s">
        <v>1114</v>
      </c>
      <c r="I73" s="108">
        <v>42471</v>
      </c>
      <c r="J73" s="68"/>
      <c r="K73" s="68" t="s">
        <v>30</v>
      </c>
      <c r="L73" s="68" t="s">
        <v>33</v>
      </c>
    </row>
    <row r="74" spans="1:12" ht="132" customHeight="1" x14ac:dyDescent="0.2">
      <c r="A74" s="66" t="s">
        <v>371</v>
      </c>
      <c r="B74" s="67">
        <v>42469</v>
      </c>
      <c r="C74" s="68" t="s">
        <v>376</v>
      </c>
      <c r="D74" s="68" t="s">
        <v>373</v>
      </c>
      <c r="E74" s="68" t="s">
        <v>374</v>
      </c>
      <c r="F74" s="68" t="s">
        <v>123</v>
      </c>
      <c r="G74" s="112" t="s">
        <v>389</v>
      </c>
      <c r="H74" s="66" t="s">
        <v>1115</v>
      </c>
      <c r="I74" s="108">
        <v>42471</v>
      </c>
      <c r="J74" s="68"/>
      <c r="K74" s="68" t="s">
        <v>30</v>
      </c>
      <c r="L74" s="68" t="s">
        <v>33</v>
      </c>
    </row>
    <row r="75" spans="1:12" ht="158.25" customHeight="1" x14ac:dyDescent="0.2">
      <c r="A75" s="77" t="s">
        <v>399</v>
      </c>
      <c r="B75" s="78">
        <v>42478</v>
      </c>
      <c r="C75" s="79" t="s">
        <v>421</v>
      </c>
      <c r="D75" s="79" t="s">
        <v>422</v>
      </c>
      <c r="E75" s="79"/>
      <c r="F75" s="79" t="s">
        <v>423</v>
      </c>
      <c r="G75" s="80" t="s">
        <v>494</v>
      </c>
      <c r="H75" s="77" t="s">
        <v>822</v>
      </c>
      <c r="I75" s="102">
        <v>42479</v>
      </c>
      <c r="J75" s="79"/>
      <c r="K75" s="79"/>
      <c r="L75" s="79"/>
    </row>
    <row r="76" spans="1:12" ht="149.25" customHeight="1" x14ac:dyDescent="0.2">
      <c r="A76" s="64" t="s">
        <v>400</v>
      </c>
      <c r="B76" s="47">
        <v>42478</v>
      </c>
      <c r="C76" s="53" t="s">
        <v>424</v>
      </c>
      <c r="D76" s="53" t="s">
        <v>350</v>
      </c>
      <c r="E76" s="53" t="s">
        <v>425</v>
      </c>
      <c r="F76" s="82" t="s">
        <v>123</v>
      </c>
      <c r="G76" s="63" t="s">
        <v>471</v>
      </c>
      <c r="H76" s="64" t="s">
        <v>598</v>
      </c>
      <c r="I76" s="103">
        <v>42479</v>
      </c>
      <c r="J76" s="53"/>
      <c r="K76" s="53"/>
      <c r="L76" s="53" t="s">
        <v>33</v>
      </c>
    </row>
    <row r="77" spans="1:12" ht="98.25" customHeight="1" x14ac:dyDescent="0.2">
      <c r="A77" s="64" t="s">
        <v>401</v>
      </c>
      <c r="B77" s="47">
        <v>42478</v>
      </c>
      <c r="C77" s="82" t="s">
        <v>376</v>
      </c>
      <c r="D77" s="53" t="s">
        <v>133</v>
      </c>
      <c r="E77" s="53" t="s">
        <v>426</v>
      </c>
      <c r="F77" s="82" t="s">
        <v>123</v>
      </c>
      <c r="G77" s="63" t="s">
        <v>472</v>
      </c>
      <c r="H77" s="64" t="s">
        <v>605</v>
      </c>
      <c r="I77" s="103">
        <v>42479</v>
      </c>
      <c r="J77" s="53"/>
      <c r="K77" s="53"/>
      <c r="L77" s="53" t="s">
        <v>33</v>
      </c>
    </row>
    <row r="78" spans="1:12" ht="128.25" customHeight="1" x14ac:dyDescent="0.2">
      <c r="A78" s="64" t="s">
        <v>402</v>
      </c>
      <c r="B78" s="47">
        <v>42478</v>
      </c>
      <c r="C78" s="53" t="s">
        <v>424</v>
      </c>
      <c r="D78" s="53" t="s">
        <v>427</v>
      </c>
      <c r="E78" s="53" t="s">
        <v>426</v>
      </c>
      <c r="F78" s="82" t="s">
        <v>123</v>
      </c>
      <c r="G78" s="63" t="s">
        <v>473</v>
      </c>
      <c r="H78" s="64" t="s">
        <v>475</v>
      </c>
      <c r="I78" s="103">
        <v>42479</v>
      </c>
      <c r="J78" s="53"/>
      <c r="K78" s="53"/>
      <c r="L78" s="53"/>
    </row>
    <row r="79" spans="1:12" ht="160.5" customHeight="1" x14ac:dyDescent="0.2">
      <c r="A79" s="64" t="s">
        <v>403</v>
      </c>
      <c r="B79" s="47">
        <v>42478</v>
      </c>
      <c r="C79" s="53" t="s">
        <v>428</v>
      </c>
      <c r="D79" s="53" t="s">
        <v>430</v>
      </c>
      <c r="E79" s="53" t="s">
        <v>425</v>
      </c>
      <c r="F79" s="53" t="s">
        <v>429</v>
      </c>
      <c r="G79" s="63" t="s">
        <v>474</v>
      </c>
      <c r="H79" s="64" t="s">
        <v>475</v>
      </c>
      <c r="I79" s="103">
        <v>42479</v>
      </c>
      <c r="J79" s="53"/>
      <c r="K79" s="53"/>
      <c r="L79" s="53"/>
    </row>
    <row r="80" spans="1:12" ht="98.25" customHeight="1" x14ac:dyDescent="0.2">
      <c r="A80" s="64" t="s">
        <v>404</v>
      </c>
      <c r="B80" s="47">
        <v>42478</v>
      </c>
      <c r="C80" s="53" t="s">
        <v>431</v>
      </c>
      <c r="D80" s="53" t="s">
        <v>445</v>
      </c>
      <c r="E80" s="53" t="s">
        <v>432</v>
      </c>
      <c r="F80" s="82" t="s">
        <v>123</v>
      </c>
      <c r="G80" s="63" t="s">
        <v>585</v>
      </c>
      <c r="H80" s="64" t="s">
        <v>477</v>
      </c>
      <c r="I80" s="103">
        <v>42481</v>
      </c>
      <c r="J80" s="53"/>
      <c r="K80" s="53"/>
      <c r="L80" s="53"/>
    </row>
    <row r="81" spans="1:12" ht="98.25" customHeight="1" x14ac:dyDescent="0.2">
      <c r="A81" s="77" t="s">
        <v>405</v>
      </c>
      <c r="B81" s="78">
        <v>42478</v>
      </c>
      <c r="C81" s="79" t="s">
        <v>433</v>
      </c>
      <c r="D81" s="79" t="s">
        <v>97</v>
      </c>
      <c r="E81" s="79" t="s">
        <v>434</v>
      </c>
      <c r="F81" s="79" t="s">
        <v>435</v>
      </c>
      <c r="G81" s="80"/>
      <c r="H81" s="77" t="s">
        <v>470</v>
      </c>
      <c r="I81" s="102" t="s">
        <v>572</v>
      </c>
      <c r="J81" s="79"/>
      <c r="K81" s="79" t="s">
        <v>31</v>
      </c>
      <c r="L81" s="79"/>
    </row>
    <row r="82" spans="1:12" ht="243" customHeight="1" x14ac:dyDescent="0.2">
      <c r="A82" s="64" t="s">
        <v>406</v>
      </c>
      <c r="B82" s="47">
        <v>42478</v>
      </c>
      <c r="C82" s="53" t="s">
        <v>436</v>
      </c>
      <c r="D82" s="53" t="s">
        <v>437</v>
      </c>
      <c r="E82" s="53" t="s">
        <v>438</v>
      </c>
      <c r="F82" s="82" t="s">
        <v>123</v>
      </c>
      <c r="G82" s="63" t="s">
        <v>591</v>
      </c>
      <c r="H82" s="64" t="s">
        <v>568</v>
      </c>
      <c r="I82" s="103">
        <v>42481</v>
      </c>
      <c r="J82" s="53"/>
      <c r="K82" s="53"/>
      <c r="L82" s="53"/>
    </row>
    <row r="83" spans="1:12" ht="174" customHeight="1" x14ac:dyDescent="0.2">
      <c r="A83" s="77" t="s">
        <v>407</v>
      </c>
      <c r="B83" s="78">
        <v>42478</v>
      </c>
      <c r="C83" s="79" t="s">
        <v>439</v>
      </c>
      <c r="D83" s="79" t="s">
        <v>440</v>
      </c>
      <c r="E83" s="79" t="s">
        <v>441</v>
      </c>
      <c r="F83" s="79" t="s">
        <v>442</v>
      </c>
      <c r="G83" s="80" t="s">
        <v>573</v>
      </c>
      <c r="H83" s="77" t="s">
        <v>823</v>
      </c>
      <c r="I83" s="102">
        <v>42481</v>
      </c>
      <c r="J83" s="79"/>
      <c r="K83" s="79"/>
      <c r="L83" s="79"/>
    </row>
    <row r="84" spans="1:12" ht="98.25" customHeight="1" x14ac:dyDescent="0.2">
      <c r="A84" s="64" t="s">
        <v>408</v>
      </c>
      <c r="B84" s="47">
        <v>42478</v>
      </c>
      <c r="C84" s="53" t="s">
        <v>443</v>
      </c>
      <c r="D84" s="53" t="s">
        <v>444</v>
      </c>
      <c r="E84" s="53" t="s">
        <v>446</v>
      </c>
      <c r="F84" s="82" t="s">
        <v>123</v>
      </c>
      <c r="G84" s="63" t="s">
        <v>481</v>
      </c>
      <c r="H84" s="64" t="s">
        <v>750</v>
      </c>
      <c r="I84" s="103">
        <v>42481</v>
      </c>
      <c r="J84" s="53"/>
      <c r="K84" s="53"/>
      <c r="L84" s="53"/>
    </row>
    <row r="85" spans="1:12" ht="203.25" customHeight="1" x14ac:dyDescent="0.2">
      <c r="A85" s="64" t="s">
        <v>409</v>
      </c>
      <c r="B85" s="47">
        <v>42478</v>
      </c>
      <c r="C85" s="53" t="s">
        <v>447</v>
      </c>
      <c r="D85" s="53" t="s">
        <v>448</v>
      </c>
      <c r="E85" s="53" t="s">
        <v>195</v>
      </c>
      <c r="F85" s="82" t="s">
        <v>453</v>
      </c>
      <c r="G85" s="63" t="s">
        <v>584</v>
      </c>
      <c r="H85" s="64" t="s">
        <v>1131</v>
      </c>
      <c r="I85" s="103">
        <v>42481</v>
      </c>
      <c r="J85" s="53"/>
      <c r="K85" s="53"/>
      <c r="L85" s="53"/>
    </row>
    <row r="86" spans="1:12" ht="163.5" customHeight="1" x14ac:dyDescent="0.2">
      <c r="A86" s="64" t="s">
        <v>410</v>
      </c>
      <c r="B86" s="47">
        <v>42478</v>
      </c>
      <c r="C86" s="53" t="s">
        <v>489</v>
      </c>
      <c r="D86" s="53" t="s">
        <v>448</v>
      </c>
      <c r="E86" s="53" t="s">
        <v>449</v>
      </c>
      <c r="F86" s="82" t="s">
        <v>450</v>
      </c>
      <c r="G86" s="63" t="s">
        <v>592</v>
      </c>
      <c r="H86" s="64" t="s">
        <v>569</v>
      </c>
      <c r="I86" s="103">
        <v>42481</v>
      </c>
      <c r="J86" s="53"/>
      <c r="K86" s="53"/>
      <c r="L86" s="53"/>
    </row>
    <row r="87" spans="1:12" ht="136.5" customHeight="1" x14ac:dyDescent="0.2">
      <c r="A87" s="64" t="s">
        <v>411</v>
      </c>
      <c r="B87" s="47">
        <v>42478</v>
      </c>
      <c r="C87" s="53" t="s">
        <v>451</v>
      </c>
      <c r="D87" s="53" t="s">
        <v>448</v>
      </c>
      <c r="E87" s="53" t="s">
        <v>452</v>
      </c>
      <c r="F87" s="82" t="s">
        <v>453</v>
      </c>
      <c r="G87" s="63" t="s">
        <v>493</v>
      </c>
      <c r="H87" s="83" t="s">
        <v>478</v>
      </c>
      <c r="I87" s="103">
        <v>42481</v>
      </c>
      <c r="J87" s="53"/>
      <c r="K87" s="53"/>
      <c r="L87" s="53"/>
    </row>
    <row r="88" spans="1:12" ht="170.25" customHeight="1" x14ac:dyDescent="0.2">
      <c r="A88" s="64" t="s">
        <v>412</v>
      </c>
      <c r="B88" s="47">
        <v>42478</v>
      </c>
      <c r="C88" s="53" t="s">
        <v>454</v>
      </c>
      <c r="D88" s="53" t="s">
        <v>448</v>
      </c>
      <c r="E88" s="53" t="s">
        <v>455</v>
      </c>
      <c r="F88" s="82" t="s">
        <v>456</v>
      </c>
      <c r="G88" s="63" t="s">
        <v>485</v>
      </c>
      <c r="H88" s="83" t="s">
        <v>479</v>
      </c>
      <c r="I88" s="103">
        <v>42481</v>
      </c>
      <c r="J88" s="53"/>
      <c r="K88" s="53"/>
      <c r="L88" s="53"/>
    </row>
    <row r="89" spans="1:12" ht="98.25" customHeight="1" x14ac:dyDescent="0.2">
      <c r="A89" s="64" t="s">
        <v>413</v>
      </c>
      <c r="B89" s="47">
        <v>42478</v>
      </c>
      <c r="C89" s="53" t="s">
        <v>457</v>
      </c>
      <c r="D89" s="53" t="s">
        <v>448</v>
      </c>
      <c r="E89" s="53" t="s">
        <v>458</v>
      </c>
      <c r="F89" s="82" t="s">
        <v>453</v>
      </c>
      <c r="G89" s="63" t="s">
        <v>495</v>
      </c>
      <c r="H89" s="64" t="s">
        <v>477</v>
      </c>
      <c r="I89" s="103">
        <v>42481</v>
      </c>
      <c r="J89" s="53"/>
      <c r="K89" s="53"/>
      <c r="L89" s="53"/>
    </row>
    <row r="90" spans="1:12" ht="271.5" customHeight="1" x14ac:dyDescent="0.2">
      <c r="A90" s="64" t="s">
        <v>414</v>
      </c>
      <c r="B90" s="47">
        <v>42478</v>
      </c>
      <c r="C90" s="53" t="s">
        <v>459</v>
      </c>
      <c r="D90" s="53" t="s">
        <v>350</v>
      </c>
      <c r="E90" s="53" t="s">
        <v>460</v>
      </c>
      <c r="F90" s="82" t="s">
        <v>453</v>
      </c>
      <c r="G90" s="63" t="s">
        <v>593</v>
      </c>
      <c r="H90" s="81" t="s">
        <v>1130</v>
      </c>
      <c r="I90" s="103">
        <v>42481</v>
      </c>
      <c r="J90" s="53"/>
      <c r="K90" s="53"/>
      <c r="L90" s="53" t="s">
        <v>33</v>
      </c>
    </row>
    <row r="91" spans="1:12" ht="183.75" customHeight="1" x14ac:dyDescent="0.2">
      <c r="A91" s="77" t="s">
        <v>415</v>
      </c>
      <c r="B91" s="78">
        <v>42478</v>
      </c>
      <c r="C91" s="79" t="s">
        <v>461</v>
      </c>
      <c r="D91" s="79" t="s">
        <v>350</v>
      </c>
      <c r="E91" s="79" t="s">
        <v>462</v>
      </c>
      <c r="F91" s="79" t="s">
        <v>453</v>
      </c>
      <c r="G91" s="80" t="s">
        <v>579</v>
      </c>
      <c r="H91" s="131" t="s">
        <v>1084</v>
      </c>
      <c r="I91" s="102">
        <v>42481</v>
      </c>
      <c r="J91" s="79"/>
      <c r="K91" s="79"/>
      <c r="L91" s="79" t="s">
        <v>33</v>
      </c>
    </row>
    <row r="92" spans="1:12" ht="198" customHeight="1" x14ac:dyDescent="0.2">
      <c r="A92" s="64" t="s">
        <v>416</v>
      </c>
      <c r="B92" s="47">
        <v>42478</v>
      </c>
      <c r="C92" s="53" t="s">
        <v>463</v>
      </c>
      <c r="D92" s="53" t="s">
        <v>464</v>
      </c>
      <c r="E92" s="53" t="s">
        <v>465</v>
      </c>
      <c r="F92" s="82" t="s">
        <v>453</v>
      </c>
      <c r="G92" s="63" t="s">
        <v>594</v>
      </c>
      <c r="H92" s="81" t="s">
        <v>851</v>
      </c>
      <c r="I92" s="103">
        <v>42481</v>
      </c>
      <c r="J92" s="53"/>
      <c r="K92" s="53"/>
      <c r="L92" s="53" t="s">
        <v>33</v>
      </c>
    </row>
    <row r="93" spans="1:12" ht="165" customHeight="1" x14ac:dyDescent="0.2">
      <c r="A93" s="64" t="s">
        <v>417</v>
      </c>
      <c r="B93" s="47">
        <v>42478</v>
      </c>
      <c r="C93" s="53" t="s">
        <v>466</v>
      </c>
      <c r="D93" s="53" t="s">
        <v>467</v>
      </c>
      <c r="E93" s="53" t="s">
        <v>468</v>
      </c>
      <c r="F93" s="82" t="s">
        <v>453</v>
      </c>
      <c r="G93" s="63" t="s">
        <v>607</v>
      </c>
      <c r="H93" s="64" t="s">
        <v>483</v>
      </c>
      <c r="I93" s="103">
        <v>42481</v>
      </c>
      <c r="J93" s="53"/>
      <c r="K93" s="53"/>
      <c r="L93" s="53"/>
    </row>
    <row r="94" spans="1:12" ht="165" customHeight="1" x14ac:dyDescent="0.2">
      <c r="A94" s="77" t="s">
        <v>687</v>
      </c>
      <c r="B94" s="78">
        <v>42482</v>
      </c>
      <c r="C94" s="79" t="s">
        <v>688</v>
      </c>
      <c r="D94" s="79" t="s">
        <v>689</v>
      </c>
      <c r="E94" s="79" t="s">
        <v>690</v>
      </c>
      <c r="F94" s="79" t="s">
        <v>691</v>
      </c>
      <c r="G94" s="130" t="s">
        <v>692</v>
      </c>
      <c r="H94" s="77" t="s">
        <v>1066</v>
      </c>
      <c r="I94" s="102"/>
      <c r="J94" s="79"/>
      <c r="K94" s="79"/>
      <c r="L94" s="79" t="s">
        <v>33</v>
      </c>
    </row>
    <row r="95" spans="1:12" ht="152.25" customHeight="1" x14ac:dyDescent="0.2">
      <c r="A95" s="66" t="s">
        <v>600</v>
      </c>
      <c r="B95" s="67" t="s">
        <v>601</v>
      </c>
      <c r="C95" s="68" t="s">
        <v>602</v>
      </c>
      <c r="D95" s="68" t="s">
        <v>427</v>
      </c>
      <c r="E95" s="68" t="s">
        <v>603</v>
      </c>
      <c r="F95" s="68" t="s">
        <v>604</v>
      </c>
      <c r="G95" s="112" t="s">
        <v>634</v>
      </c>
      <c r="H95" s="66" t="s">
        <v>1125</v>
      </c>
      <c r="I95" s="108">
        <v>42523</v>
      </c>
      <c r="J95" s="68"/>
      <c r="K95" s="68"/>
      <c r="L95" s="68" t="s">
        <v>33</v>
      </c>
    </row>
    <row r="96" spans="1:12" ht="152.25" customHeight="1" x14ac:dyDescent="0.2">
      <c r="A96" s="66" t="s">
        <v>917</v>
      </c>
      <c r="B96" s="67" t="s">
        <v>601</v>
      </c>
      <c r="C96" s="68" t="s">
        <v>918</v>
      </c>
      <c r="D96" s="68" t="s">
        <v>919</v>
      </c>
      <c r="E96" s="68" t="s">
        <v>920</v>
      </c>
      <c r="F96" s="68" t="s">
        <v>921</v>
      </c>
      <c r="G96" s="112" t="s">
        <v>926</v>
      </c>
      <c r="H96" s="66" t="s">
        <v>925</v>
      </c>
      <c r="I96" s="108"/>
      <c r="J96" s="68"/>
      <c r="K96" s="68"/>
      <c r="L96" s="68"/>
    </row>
    <row r="97" spans="1:12" ht="141.75" customHeight="1" x14ac:dyDescent="0.2">
      <c r="A97" s="64" t="s">
        <v>608</v>
      </c>
      <c r="B97" s="47">
        <v>42526</v>
      </c>
      <c r="C97" s="53" t="s">
        <v>609</v>
      </c>
      <c r="D97" s="53" t="s">
        <v>618</v>
      </c>
      <c r="E97" s="53" t="s">
        <v>620</v>
      </c>
      <c r="F97" s="53" t="s">
        <v>610</v>
      </c>
      <c r="G97" s="63" t="s">
        <v>641</v>
      </c>
      <c r="H97" s="109" t="s">
        <v>642</v>
      </c>
      <c r="I97" s="103">
        <v>42530</v>
      </c>
      <c r="J97" s="53"/>
      <c r="K97" s="53"/>
      <c r="L97" s="53"/>
    </row>
    <row r="98" spans="1:12" ht="236.25" customHeight="1" x14ac:dyDescent="0.2">
      <c r="A98" s="64" t="s">
        <v>611</v>
      </c>
      <c r="B98" s="47">
        <v>42526</v>
      </c>
      <c r="C98" s="53" t="s">
        <v>617</v>
      </c>
      <c r="D98" s="53" t="s">
        <v>619</v>
      </c>
      <c r="E98" s="53" t="s">
        <v>621</v>
      </c>
      <c r="F98" s="53" t="s">
        <v>610</v>
      </c>
      <c r="G98" s="63" t="s">
        <v>647</v>
      </c>
      <c r="H98" s="81" t="s">
        <v>648</v>
      </c>
      <c r="I98" s="103">
        <v>42530</v>
      </c>
      <c r="J98" s="53"/>
      <c r="K98" s="53"/>
      <c r="L98" s="53"/>
    </row>
    <row r="99" spans="1:12" ht="247.5" customHeight="1" x14ac:dyDescent="0.2">
      <c r="A99" s="64" t="s">
        <v>612</v>
      </c>
      <c r="B99" s="47">
        <v>42526</v>
      </c>
      <c r="C99" s="53" t="s">
        <v>622</v>
      </c>
      <c r="D99" s="53" t="s">
        <v>619</v>
      </c>
      <c r="E99" s="53" t="s">
        <v>623</v>
      </c>
      <c r="F99" s="53" t="s">
        <v>610</v>
      </c>
      <c r="G99" s="63" t="s">
        <v>646</v>
      </c>
      <c r="H99" s="81" t="s">
        <v>643</v>
      </c>
      <c r="I99" s="103">
        <v>42530</v>
      </c>
      <c r="J99" s="53"/>
      <c r="K99" s="53"/>
      <c r="L99" s="53"/>
    </row>
    <row r="100" spans="1:12" ht="85.5" customHeight="1" x14ac:dyDescent="0.2">
      <c r="A100" s="64" t="s">
        <v>613</v>
      </c>
      <c r="B100" s="47">
        <v>42526</v>
      </c>
      <c r="C100" s="53" t="s">
        <v>624</v>
      </c>
      <c r="D100" s="53" t="s">
        <v>619</v>
      </c>
      <c r="E100" s="53" t="s">
        <v>625</v>
      </c>
      <c r="F100" s="53" t="s">
        <v>610</v>
      </c>
      <c r="G100" s="63" t="s">
        <v>640</v>
      </c>
      <c r="H100" s="81" t="s">
        <v>852</v>
      </c>
      <c r="I100" s="103">
        <v>42530</v>
      </c>
      <c r="J100" s="53"/>
      <c r="K100" s="53"/>
      <c r="L100" s="53"/>
    </row>
    <row r="101" spans="1:12" ht="159.75" customHeight="1" x14ac:dyDescent="0.2">
      <c r="A101" s="64" t="s">
        <v>614</v>
      </c>
      <c r="B101" s="47">
        <v>42526</v>
      </c>
      <c r="C101" s="53" t="s">
        <v>626</v>
      </c>
      <c r="D101" s="53" t="s">
        <v>627</v>
      </c>
      <c r="E101" s="53" t="s">
        <v>628</v>
      </c>
      <c r="F101" s="53" t="s">
        <v>629</v>
      </c>
      <c r="G101" s="63" t="s">
        <v>645</v>
      </c>
      <c r="H101" s="109" t="s">
        <v>644</v>
      </c>
      <c r="I101" s="103">
        <v>42530</v>
      </c>
      <c r="J101" s="53"/>
      <c r="K101" s="53"/>
      <c r="L101" s="53"/>
    </row>
    <row r="102" spans="1:12" ht="233.25" customHeight="1" x14ac:dyDescent="0.2">
      <c r="A102" s="64" t="s">
        <v>615</v>
      </c>
      <c r="B102" s="47">
        <v>42526</v>
      </c>
      <c r="C102" s="53" t="s">
        <v>617</v>
      </c>
      <c r="D102" s="53" t="s">
        <v>133</v>
      </c>
      <c r="E102" s="53" t="s">
        <v>630</v>
      </c>
      <c r="F102" s="53" t="s">
        <v>631</v>
      </c>
      <c r="G102" s="63" t="s">
        <v>650</v>
      </c>
      <c r="H102" s="126" t="s">
        <v>994</v>
      </c>
      <c r="I102" s="103">
        <v>42530</v>
      </c>
      <c r="J102" s="53"/>
      <c r="K102" s="53"/>
      <c r="L102" s="53"/>
    </row>
    <row r="103" spans="1:12" ht="154.5" customHeight="1" x14ac:dyDescent="0.2">
      <c r="A103" s="64" t="s">
        <v>616</v>
      </c>
      <c r="B103" s="47">
        <v>42526</v>
      </c>
      <c r="C103" s="53" t="s">
        <v>617</v>
      </c>
      <c r="D103" s="53" t="s">
        <v>632</v>
      </c>
      <c r="E103" s="53" t="s">
        <v>633</v>
      </c>
      <c r="F103" s="53" t="s">
        <v>610</v>
      </c>
      <c r="G103" s="63" t="s">
        <v>651</v>
      </c>
      <c r="H103" s="126" t="s">
        <v>995</v>
      </c>
      <c r="I103" s="103">
        <v>42530</v>
      </c>
      <c r="J103" s="53"/>
      <c r="K103" s="53"/>
      <c r="L103" s="53"/>
    </row>
    <row r="104" spans="1:12" ht="121.5" x14ac:dyDescent="0.2">
      <c r="A104" s="64" t="s">
        <v>652</v>
      </c>
      <c r="B104" s="47">
        <v>42542</v>
      </c>
      <c r="C104" s="53" t="s">
        <v>653</v>
      </c>
      <c r="D104" s="53" t="s">
        <v>654</v>
      </c>
      <c r="E104" s="53" t="s">
        <v>670</v>
      </c>
      <c r="F104" s="53" t="s">
        <v>610</v>
      </c>
      <c r="G104" s="63" t="s">
        <v>677</v>
      </c>
      <c r="H104" s="127" t="s">
        <v>679</v>
      </c>
      <c r="I104" s="103">
        <v>42543</v>
      </c>
      <c r="J104" s="53"/>
      <c r="K104" s="53"/>
      <c r="L104" s="53"/>
    </row>
    <row r="105" spans="1:12" ht="92.25" x14ac:dyDescent="0.2">
      <c r="A105" s="64" t="s">
        <v>655</v>
      </c>
      <c r="B105" s="47">
        <v>42542</v>
      </c>
      <c r="C105" s="53" t="s">
        <v>658</v>
      </c>
      <c r="D105" s="53" t="s">
        <v>659</v>
      </c>
      <c r="E105" s="53" t="s">
        <v>660</v>
      </c>
      <c r="F105" s="53" t="s">
        <v>610</v>
      </c>
      <c r="G105" s="63" t="s">
        <v>678</v>
      </c>
      <c r="H105" s="83" t="s">
        <v>667</v>
      </c>
      <c r="I105" s="103">
        <v>42543</v>
      </c>
      <c r="J105" s="53"/>
      <c r="K105" s="53"/>
      <c r="L105" s="53"/>
    </row>
    <row r="106" spans="1:12" ht="285.75" customHeight="1" x14ac:dyDescent="0.2">
      <c r="A106" s="64" t="s">
        <v>656</v>
      </c>
      <c r="B106" s="47">
        <v>42542</v>
      </c>
      <c r="C106" s="53" t="s">
        <v>661</v>
      </c>
      <c r="D106" s="53" t="s">
        <v>662</v>
      </c>
      <c r="E106" s="53" t="s">
        <v>671</v>
      </c>
      <c r="F106" s="53" t="s">
        <v>663</v>
      </c>
      <c r="G106" s="63" t="s">
        <v>680</v>
      </c>
      <c r="H106" s="126" t="s">
        <v>996</v>
      </c>
      <c r="I106" s="103">
        <v>42543</v>
      </c>
      <c r="J106" s="53"/>
      <c r="K106" s="53"/>
      <c r="L106" s="53"/>
    </row>
    <row r="107" spans="1:12" ht="77.25" x14ac:dyDescent="0.2">
      <c r="A107" s="64" t="s">
        <v>657</v>
      </c>
      <c r="B107" s="47">
        <v>42542</v>
      </c>
      <c r="C107" s="53" t="s">
        <v>922</v>
      </c>
      <c r="D107" s="53" t="s">
        <v>373</v>
      </c>
      <c r="E107" s="53" t="s">
        <v>699</v>
      </c>
      <c r="F107" s="53" t="s">
        <v>666</v>
      </c>
      <c r="G107" s="63" t="s">
        <v>668</v>
      </c>
      <c r="H107" s="64"/>
      <c r="I107" s="103">
        <v>42543</v>
      </c>
      <c r="J107" s="53"/>
      <c r="K107" s="53"/>
      <c r="L107" s="53"/>
    </row>
    <row r="108" spans="1:12" ht="195" x14ac:dyDescent="0.2">
      <c r="A108" s="64" t="s">
        <v>694</v>
      </c>
      <c r="B108" s="47">
        <v>42566</v>
      </c>
      <c r="C108" s="53" t="s">
        <v>695</v>
      </c>
      <c r="D108" s="53" t="s">
        <v>696</v>
      </c>
      <c r="E108" s="53"/>
      <c r="F108" s="53" t="s">
        <v>719</v>
      </c>
      <c r="G108" s="63" t="s">
        <v>736</v>
      </c>
      <c r="H108" s="136" t="s">
        <v>1126</v>
      </c>
      <c r="I108" s="103">
        <v>42570</v>
      </c>
      <c r="J108" s="53"/>
      <c r="K108" s="53"/>
      <c r="L108" s="53"/>
    </row>
    <row r="109" spans="1:12" ht="409.5" x14ac:dyDescent="0.2">
      <c r="A109" s="64" t="s">
        <v>697</v>
      </c>
      <c r="B109" s="47">
        <v>42566</v>
      </c>
      <c r="C109" s="53" t="s">
        <v>698</v>
      </c>
      <c r="D109" s="53" t="s">
        <v>373</v>
      </c>
      <c r="E109" s="53" t="s">
        <v>700</v>
      </c>
      <c r="F109" s="53" t="s">
        <v>701</v>
      </c>
      <c r="G109" s="63" t="s">
        <v>735</v>
      </c>
      <c r="H109" s="109" t="s">
        <v>1127</v>
      </c>
      <c r="I109" s="103">
        <v>42570</v>
      </c>
      <c r="J109" s="53"/>
      <c r="K109" s="53"/>
      <c r="L109" s="53"/>
    </row>
    <row r="110" spans="1:12" ht="267" customHeight="1" x14ac:dyDescent="0.2">
      <c r="A110" s="64" t="s">
        <v>702</v>
      </c>
      <c r="B110" s="47">
        <v>42566</v>
      </c>
      <c r="C110" s="53" t="s">
        <v>703</v>
      </c>
      <c r="D110" s="53" t="s">
        <v>704</v>
      </c>
      <c r="E110" s="53" t="s">
        <v>705</v>
      </c>
      <c r="F110" s="53" t="s">
        <v>761</v>
      </c>
      <c r="G110" s="63" t="s">
        <v>752</v>
      </c>
      <c r="H110" s="126" t="s">
        <v>997</v>
      </c>
      <c r="I110" s="103">
        <v>42572</v>
      </c>
      <c r="J110" s="53"/>
      <c r="K110" s="53"/>
      <c r="L110" s="53"/>
    </row>
    <row r="111" spans="1:12" ht="175.5" customHeight="1" x14ac:dyDescent="0.2">
      <c r="A111" s="64" t="s">
        <v>706</v>
      </c>
      <c r="B111" s="47">
        <v>42566</v>
      </c>
      <c r="C111" s="53" t="s">
        <v>707</v>
      </c>
      <c r="D111" s="53" t="s">
        <v>708</v>
      </c>
      <c r="E111" s="53" t="s">
        <v>709</v>
      </c>
      <c r="F111" s="53" t="s">
        <v>710</v>
      </c>
      <c r="G111" s="63" t="s">
        <v>737</v>
      </c>
      <c r="H111" s="109" t="s">
        <v>1128</v>
      </c>
      <c r="I111" s="103">
        <v>42570</v>
      </c>
      <c r="J111" s="53"/>
      <c r="K111" s="53"/>
      <c r="L111" s="53"/>
    </row>
    <row r="112" spans="1:12" ht="141.75" x14ac:dyDescent="0.2">
      <c r="A112" s="64" t="s">
        <v>711</v>
      </c>
      <c r="B112" s="47">
        <v>42566</v>
      </c>
      <c r="C112" s="53" t="s">
        <v>712</v>
      </c>
      <c r="D112" s="53" t="s">
        <v>373</v>
      </c>
      <c r="E112" s="53" t="s">
        <v>713</v>
      </c>
      <c r="F112" s="53" t="s">
        <v>714</v>
      </c>
      <c r="G112" s="63" t="s">
        <v>740</v>
      </c>
      <c r="H112" s="109" t="s">
        <v>742</v>
      </c>
      <c r="I112" s="103">
        <v>42572</v>
      </c>
      <c r="J112" s="53"/>
      <c r="K112" s="53"/>
      <c r="L112" s="53"/>
    </row>
    <row r="113" spans="1:12" ht="267.75" customHeight="1" x14ac:dyDescent="0.2">
      <c r="A113" s="64" t="s">
        <v>715</v>
      </c>
      <c r="B113" s="47">
        <v>42566</v>
      </c>
      <c r="C113" s="53" t="s">
        <v>716</v>
      </c>
      <c r="D113" s="53" t="s">
        <v>717</v>
      </c>
      <c r="E113" s="53" t="s">
        <v>718</v>
      </c>
      <c r="F113" s="53" t="s">
        <v>610</v>
      </c>
      <c r="G113" s="63" t="s">
        <v>746</v>
      </c>
      <c r="H113" s="126" t="s">
        <v>1132</v>
      </c>
      <c r="I113" s="103">
        <v>42572</v>
      </c>
      <c r="J113" s="53"/>
      <c r="K113" s="53"/>
      <c r="L113" s="53"/>
    </row>
    <row r="114" spans="1:12" ht="145.5" customHeight="1" x14ac:dyDescent="0.2">
      <c r="A114" s="64" t="s">
        <v>720</v>
      </c>
      <c r="B114" s="47">
        <v>42570</v>
      </c>
      <c r="C114" s="111" t="s">
        <v>721</v>
      </c>
      <c r="D114" s="53" t="s">
        <v>133</v>
      </c>
      <c r="E114" s="53" t="s">
        <v>722</v>
      </c>
      <c r="F114" s="53" t="s">
        <v>723</v>
      </c>
      <c r="G114" s="63" t="s">
        <v>754</v>
      </c>
      <c r="H114" s="126" t="s">
        <v>998</v>
      </c>
      <c r="I114" s="103">
        <v>42576</v>
      </c>
      <c r="J114" s="53"/>
      <c r="K114" s="53"/>
      <c r="L114" s="53"/>
    </row>
    <row r="115" spans="1:12" ht="94.5" x14ac:dyDescent="0.2">
      <c r="A115" s="64" t="s">
        <v>724</v>
      </c>
      <c r="B115" s="47">
        <v>42570</v>
      </c>
      <c r="C115" s="53" t="s">
        <v>727</v>
      </c>
      <c r="D115" s="53" t="s">
        <v>729</v>
      </c>
      <c r="E115" s="53" t="s">
        <v>728</v>
      </c>
      <c r="F115" s="53" t="s">
        <v>610</v>
      </c>
      <c r="G115" s="63" t="s">
        <v>755</v>
      </c>
      <c r="H115" s="109" t="s">
        <v>744</v>
      </c>
      <c r="I115" s="103">
        <v>42576</v>
      </c>
      <c r="J115" s="53"/>
      <c r="K115" s="53"/>
      <c r="L115" s="53"/>
    </row>
    <row r="116" spans="1:12" ht="137.25" x14ac:dyDescent="0.2">
      <c r="A116" s="64" t="s">
        <v>725</v>
      </c>
      <c r="B116" s="47">
        <v>42570</v>
      </c>
      <c r="C116" s="53" t="s">
        <v>730</v>
      </c>
      <c r="D116" s="53" t="s">
        <v>696</v>
      </c>
      <c r="E116" s="53" t="s">
        <v>731</v>
      </c>
      <c r="F116" s="53"/>
      <c r="G116" s="63" t="s">
        <v>747</v>
      </c>
      <c r="H116" s="126" t="s">
        <v>999</v>
      </c>
      <c r="I116" s="103">
        <v>42576</v>
      </c>
      <c r="J116" s="53"/>
      <c r="K116" s="53"/>
      <c r="L116" s="53"/>
    </row>
    <row r="117" spans="1:12" ht="144" x14ac:dyDescent="0.2">
      <c r="A117" s="64" t="s">
        <v>726</v>
      </c>
      <c r="B117" s="47">
        <v>42570</v>
      </c>
      <c r="C117" s="53" t="s">
        <v>732</v>
      </c>
      <c r="D117" s="53" t="s">
        <v>733</v>
      </c>
      <c r="E117" s="53" t="s">
        <v>734</v>
      </c>
      <c r="F117" s="53" t="s">
        <v>610</v>
      </c>
      <c r="G117" s="63" t="s">
        <v>748</v>
      </c>
      <c r="H117" s="126" t="s">
        <v>1137</v>
      </c>
      <c r="I117" s="103">
        <v>42576</v>
      </c>
      <c r="J117" s="53"/>
      <c r="K117" s="53"/>
      <c r="L117" s="53"/>
    </row>
    <row r="118" spans="1:12" ht="311.25" x14ac:dyDescent="0.2">
      <c r="A118" s="64" t="s">
        <v>756</v>
      </c>
      <c r="B118" s="47" t="s">
        <v>757</v>
      </c>
      <c r="C118" s="53" t="s">
        <v>758</v>
      </c>
      <c r="D118" s="53" t="s">
        <v>373</v>
      </c>
      <c r="E118" s="53" t="s">
        <v>759</v>
      </c>
      <c r="F118" s="53" t="s">
        <v>760</v>
      </c>
      <c r="G118" s="53" t="s">
        <v>759</v>
      </c>
      <c r="H118" s="109" t="s">
        <v>1129</v>
      </c>
      <c r="I118" s="103">
        <v>42598</v>
      </c>
      <c r="J118" s="53"/>
      <c r="K118" s="53"/>
      <c r="L118" s="53"/>
    </row>
    <row r="119" spans="1:12" ht="180.75" customHeight="1" x14ac:dyDescent="0.2">
      <c r="A119" s="64" t="s">
        <v>762</v>
      </c>
      <c r="B119" s="47" t="s">
        <v>763</v>
      </c>
      <c r="C119" s="53" t="s">
        <v>764</v>
      </c>
      <c r="D119" s="53" t="s">
        <v>97</v>
      </c>
      <c r="E119" s="53" t="s">
        <v>765</v>
      </c>
      <c r="F119" s="53" t="s">
        <v>774</v>
      </c>
      <c r="G119" s="53" t="s">
        <v>855</v>
      </c>
      <c r="H119" s="128" t="s">
        <v>1000</v>
      </c>
      <c r="I119" s="103">
        <v>42605</v>
      </c>
      <c r="J119" s="53"/>
      <c r="K119" s="53"/>
      <c r="L119" s="53"/>
    </row>
    <row r="120" spans="1:12" ht="181.5" x14ac:dyDescent="0.2">
      <c r="A120" s="77" t="s">
        <v>766</v>
      </c>
      <c r="B120" s="78" t="s">
        <v>763</v>
      </c>
      <c r="C120" s="79" t="s">
        <v>848</v>
      </c>
      <c r="D120" s="79" t="s">
        <v>768</v>
      </c>
      <c r="E120" s="79" t="s">
        <v>769</v>
      </c>
      <c r="F120" s="79" t="s">
        <v>770</v>
      </c>
      <c r="G120" s="79" t="s">
        <v>856</v>
      </c>
      <c r="H120" s="117" t="s">
        <v>1001</v>
      </c>
      <c r="I120" s="102">
        <v>42605</v>
      </c>
      <c r="J120" s="79"/>
      <c r="K120" s="79"/>
      <c r="L120" s="79"/>
    </row>
    <row r="121" spans="1:12" ht="141.75" x14ac:dyDescent="0.2">
      <c r="A121" s="64" t="s">
        <v>771</v>
      </c>
      <c r="B121" s="47" t="s">
        <v>763</v>
      </c>
      <c r="C121" s="53" t="s">
        <v>817</v>
      </c>
      <c r="D121" s="53" t="s">
        <v>772</v>
      </c>
      <c r="E121" s="53" t="s">
        <v>773</v>
      </c>
      <c r="F121" s="53" t="s">
        <v>775</v>
      </c>
      <c r="G121" s="53" t="s">
        <v>888</v>
      </c>
      <c r="H121" s="83" t="s">
        <v>853</v>
      </c>
      <c r="I121" s="103">
        <v>42605</v>
      </c>
      <c r="J121" s="53"/>
      <c r="K121" s="53"/>
      <c r="L121" s="53"/>
    </row>
    <row r="122" spans="1:12" ht="248.25" customHeight="1" x14ac:dyDescent="0.2">
      <c r="A122" s="64" t="s">
        <v>776</v>
      </c>
      <c r="B122" s="47" t="s">
        <v>763</v>
      </c>
      <c r="C122" s="53" t="s">
        <v>777</v>
      </c>
      <c r="D122" s="53" t="s">
        <v>778</v>
      </c>
      <c r="E122" s="53" t="s">
        <v>779</v>
      </c>
      <c r="F122" s="53" t="s">
        <v>780</v>
      </c>
      <c r="G122" s="53" t="s">
        <v>908</v>
      </c>
      <c r="H122" s="83" t="s">
        <v>1002</v>
      </c>
      <c r="I122" s="103">
        <v>42605</v>
      </c>
      <c r="J122" s="53"/>
      <c r="K122" s="53"/>
      <c r="L122" s="53"/>
    </row>
    <row r="123" spans="1:12" ht="126" x14ac:dyDescent="0.2">
      <c r="A123" s="64" t="s">
        <v>781</v>
      </c>
      <c r="B123" s="47" t="s">
        <v>782</v>
      </c>
      <c r="C123" s="53" t="s">
        <v>783</v>
      </c>
      <c r="D123" s="53" t="s">
        <v>784</v>
      </c>
      <c r="E123" s="53" t="s">
        <v>785</v>
      </c>
      <c r="F123" s="53" t="s">
        <v>77</v>
      </c>
      <c r="G123" s="53" t="s">
        <v>847</v>
      </c>
      <c r="H123" s="83" t="s">
        <v>813</v>
      </c>
      <c r="I123" s="103">
        <v>42605</v>
      </c>
      <c r="J123" s="53"/>
      <c r="K123" s="53"/>
      <c r="L123" s="53"/>
    </row>
    <row r="124" spans="1:12" ht="330" x14ac:dyDescent="0.2">
      <c r="A124" s="77" t="s">
        <v>786</v>
      </c>
      <c r="B124" s="78" t="s">
        <v>782</v>
      </c>
      <c r="C124" s="79" t="s">
        <v>787</v>
      </c>
      <c r="D124" s="79" t="s">
        <v>778</v>
      </c>
      <c r="E124" s="79" t="s">
        <v>788</v>
      </c>
      <c r="F124" s="79" t="s">
        <v>789</v>
      </c>
      <c r="G124" s="79" t="s">
        <v>816</v>
      </c>
      <c r="H124" s="117" t="s">
        <v>1010</v>
      </c>
      <c r="I124" s="102">
        <v>42605</v>
      </c>
      <c r="J124" s="79"/>
      <c r="K124" s="79"/>
      <c r="L124" s="79"/>
    </row>
    <row r="125" spans="1:12" ht="196.5" x14ac:dyDescent="0.2">
      <c r="A125" s="77" t="s">
        <v>790</v>
      </c>
      <c r="B125" s="78" t="s">
        <v>791</v>
      </c>
      <c r="C125" s="79" t="s">
        <v>792</v>
      </c>
      <c r="D125" s="79" t="s">
        <v>793</v>
      </c>
      <c r="E125" s="79" t="s">
        <v>794</v>
      </c>
      <c r="F125" s="79" t="s">
        <v>77</v>
      </c>
      <c r="G125" s="79" t="s">
        <v>794</v>
      </c>
      <c r="H125" s="77" t="s">
        <v>806</v>
      </c>
      <c r="I125" s="102" t="s">
        <v>814</v>
      </c>
      <c r="J125" s="79"/>
      <c r="K125" s="79"/>
      <c r="L125" s="79"/>
    </row>
    <row r="126" spans="1:12" ht="134.25" customHeight="1" x14ac:dyDescent="0.2">
      <c r="A126" s="64" t="s">
        <v>795</v>
      </c>
      <c r="B126" s="47" t="s">
        <v>791</v>
      </c>
      <c r="C126" s="53" t="s">
        <v>796</v>
      </c>
      <c r="D126" s="53" t="s">
        <v>797</v>
      </c>
      <c r="E126" s="53" t="s">
        <v>798</v>
      </c>
      <c r="F126" s="53" t="s">
        <v>77</v>
      </c>
      <c r="G126" s="53" t="s">
        <v>850</v>
      </c>
      <c r="H126" s="83" t="s">
        <v>819</v>
      </c>
      <c r="I126" s="103">
        <v>42608</v>
      </c>
      <c r="J126" s="53"/>
      <c r="K126" s="53"/>
      <c r="L126" s="53"/>
    </row>
    <row r="127" spans="1:12" ht="144.75" customHeight="1" x14ac:dyDescent="0.2">
      <c r="A127" s="64" t="s">
        <v>799</v>
      </c>
      <c r="B127" s="47" t="s">
        <v>791</v>
      </c>
      <c r="C127" s="53" t="s">
        <v>1012</v>
      </c>
      <c r="D127" s="53" t="s">
        <v>802</v>
      </c>
      <c r="E127" s="53" t="s">
        <v>803</v>
      </c>
      <c r="F127" s="53" t="s">
        <v>77</v>
      </c>
      <c r="G127" s="53" t="s">
        <v>906</v>
      </c>
      <c r="H127" s="81"/>
      <c r="I127" s="103">
        <v>42612</v>
      </c>
      <c r="J127" s="53"/>
      <c r="K127" s="53"/>
      <c r="L127" s="53"/>
    </row>
    <row r="128" spans="1:12" ht="77.25" x14ac:dyDescent="0.2">
      <c r="A128" s="77" t="s">
        <v>800</v>
      </c>
      <c r="B128" s="78" t="s">
        <v>791</v>
      </c>
      <c r="C128" s="79" t="s">
        <v>818</v>
      </c>
      <c r="D128" s="79" t="s">
        <v>804</v>
      </c>
      <c r="E128" s="79" t="s">
        <v>805</v>
      </c>
      <c r="F128" s="79" t="s">
        <v>77</v>
      </c>
      <c r="G128" s="79" t="s">
        <v>805</v>
      </c>
      <c r="H128" s="77" t="s">
        <v>806</v>
      </c>
      <c r="I128" s="102" t="s">
        <v>814</v>
      </c>
      <c r="J128" s="79"/>
      <c r="K128" s="79"/>
      <c r="L128" s="79"/>
    </row>
    <row r="129" spans="1:12" ht="120" x14ac:dyDescent="0.2">
      <c r="A129" s="64" t="s">
        <v>824</v>
      </c>
      <c r="B129" s="47" t="s">
        <v>825</v>
      </c>
      <c r="C129" s="53" t="s">
        <v>826</v>
      </c>
      <c r="D129" s="53" t="s">
        <v>784</v>
      </c>
      <c r="E129" s="53" t="s">
        <v>827</v>
      </c>
      <c r="F129" s="53" t="s">
        <v>77</v>
      </c>
      <c r="G129" s="53" t="s">
        <v>859</v>
      </c>
      <c r="H129" s="109" t="s">
        <v>909</v>
      </c>
      <c r="I129" s="103">
        <v>42614</v>
      </c>
      <c r="J129" s="53"/>
      <c r="K129" s="53"/>
      <c r="L129" s="53"/>
    </row>
    <row r="130" spans="1:12" ht="76.5" x14ac:dyDescent="0.2">
      <c r="A130" s="64" t="s">
        <v>828</v>
      </c>
      <c r="B130" s="47" t="s">
        <v>825</v>
      </c>
      <c r="C130" s="53" t="s">
        <v>832</v>
      </c>
      <c r="D130" s="53" t="s">
        <v>778</v>
      </c>
      <c r="E130" s="53" t="s">
        <v>833</v>
      </c>
      <c r="F130" s="53" t="s">
        <v>77</v>
      </c>
      <c r="G130" s="53" t="s">
        <v>887</v>
      </c>
      <c r="H130" s="83" t="s">
        <v>854</v>
      </c>
      <c r="I130" s="103">
        <v>42614</v>
      </c>
      <c r="J130" s="53"/>
      <c r="K130" s="53"/>
      <c r="L130" s="53"/>
    </row>
    <row r="131" spans="1:12" ht="90" x14ac:dyDescent="0.2">
      <c r="A131" s="64" t="s">
        <v>829</v>
      </c>
      <c r="B131" s="47" t="s">
        <v>825</v>
      </c>
      <c r="C131" s="53" t="s">
        <v>834</v>
      </c>
      <c r="D131" s="53" t="s">
        <v>373</v>
      </c>
      <c r="E131" s="53" t="s">
        <v>835</v>
      </c>
      <c r="F131" s="53" t="s">
        <v>836</v>
      </c>
      <c r="G131" s="53" t="s">
        <v>857</v>
      </c>
      <c r="H131" s="64"/>
      <c r="I131" s="103">
        <v>42614</v>
      </c>
      <c r="J131" s="53"/>
      <c r="K131" s="53"/>
      <c r="L131" s="53"/>
    </row>
    <row r="132" spans="1:12" ht="181.5" x14ac:dyDescent="0.2">
      <c r="A132" s="64" t="s">
        <v>830</v>
      </c>
      <c r="B132" s="47" t="s">
        <v>825</v>
      </c>
      <c r="C132" s="53" t="s">
        <v>837</v>
      </c>
      <c r="D132" s="53" t="s">
        <v>838</v>
      </c>
      <c r="E132" s="53" t="s">
        <v>839</v>
      </c>
      <c r="F132" s="53" t="s">
        <v>77</v>
      </c>
      <c r="G132" s="53" t="s">
        <v>858</v>
      </c>
      <c r="H132" s="64"/>
      <c r="I132" s="103">
        <v>42614</v>
      </c>
      <c r="J132" s="53"/>
      <c r="K132" s="53"/>
      <c r="L132" s="53"/>
    </row>
    <row r="133" spans="1:12" ht="110.25" x14ac:dyDescent="0.2">
      <c r="A133" s="64" t="s">
        <v>831</v>
      </c>
      <c r="B133" s="47" t="s">
        <v>825</v>
      </c>
      <c r="C133" s="53" t="s">
        <v>840</v>
      </c>
      <c r="D133" s="53" t="s">
        <v>733</v>
      </c>
      <c r="E133" s="53" t="s">
        <v>841</v>
      </c>
      <c r="F133" s="53" t="s">
        <v>842</v>
      </c>
      <c r="G133" s="53" t="s">
        <v>860</v>
      </c>
      <c r="H133" s="83" t="s">
        <v>886</v>
      </c>
      <c r="I133" s="103">
        <v>42614</v>
      </c>
      <c r="J133" s="53"/>
      <c r="K133" s="53"/>
      <c r="L133" s="53"/>
    </row>
    <row r="134" spans="1:12" ht="409.5" x14ac:dyDescent="0.2">
      <c r="A134" s="64" t="s">
        <v>861</v>
      </c>
      <c r="B134" s="47" t="s">
        <v>872</v>
      </c>
      <c r="C134" s="53" t="s">
        <v>862</v>
      </c>
      <c r="D134" s="53" t="s">
        <v>863</v>
      </c>
      <c r="E134" s="53" t="s">
        <v>864</v>
      </c>
      <c r="F134" s="53" t="s">
        <v>867</v>
      </c>
      <c r="G134" s="53" t="s">
        <v>970</v>
      </c>
      <c r="H134" s="83" t="s">
        <v>910</v>
      </c>
      <c r="I134" s="103">
        <v>42626</v>
      </c>
      <c r="J134" s="53"/>
      <c r="K134" s="53"/>
      <c r="L134" s="53"/>
    </row>
    <row r="135" spans="1:12" ht="195.75" customHeight="1" x14ac:dyDescent="0.2">
      <c r="A135" s="64" t="s">
        <v>865</v>
      </c>
      <c r="B135" s="47" t="s">
        <v>872</v>
      </c>
      <c r="C135" s="53" t="s">
        <v>866</v>
      </c>
      <c r="D135" s="53" t="s">
        <v>868</v>
      </c>
      <c r="E135" s="53" t="s">
        <v>869</v>
      </c>
      <c r="F135" s="53" t="s">
        <v>77</v>
      </c>
      <c r="G135" s="53" t="s">
        <v>1003</v>
      </c>
      <c r="H135" s="118" t="s">
        <v>911</v>
      </c>
      <c r="I135" s="103">
        <v>42627</v>
      </c>
      <c r="J135" s="53"/>
      <c r="K135" s="53"/>
      <c r="L135" s="53"/>
    </row>
    <row r="136" spans="1:12" ht="46.5" x14ac:dyDescent="0.2">
      <c r="A136" s="64" t="s">
        <v>870</v>
      </c>
      <c r="B136" s="47" t="s">
        <v>872</v>
      </c>
      <c r="C136" s="53" t="s">
        <v>873</v>
      </c>
      <c r="D136" s="53" t="s">
        <v>903</v>
      </c>
      <c r="E136" s="53" t="s">
        <v>871</v>
      </c>
      <c r="F136" s="53" t="s">
        <v>77</v>
      </c>
      <c r="G136" s="53" t="s">
        <v>972</v>
      </c>
      <c r="H136" s="64"/>
      <c r="I136" s="103">
        <v>42627</v>
      </c>
      <c r="J136" s="53"/>
      <c r="K136" s="53"/>
      <c r="L136" s="53"/>
    </row>
    <row r="137" spans="1:12" ht="172.5" customHeight="1" x14ac:dyDescent="0.2">
      <c r="A137" s="77" t="s">
        <v>874</v>
      </c>
      <c r="B137" s="78" t="s">
        <v>875</v>
      </c>
      <c r="C137" s="79" t="s">
        <v>876</v>
      </c>
      <c r="D137" s="79" t="s">
        <v>772</v>
      </c>
      <c r="E137" s="79" t="s">
        <v>877</v>
      </c>
      <c r="F137" s="79" t="s">
        <v>878</v>
      </c>
      <c r="G137" s="79" t="s">
        <v>899</v>
      </c>
      <c r="H137" s="77" t="s">
        <v>914</v>
      </c>
      <c r="I137" s="102">
        <v>42628</v>
      </c>
      <c r="J137" s="79"/>
      <c r="K137" s="79"/>
      <c r="L137" s="79"/>
    </row>
    <row r="138" spans="1:12" ht="139.5" customHeight="1" x14ac:dyDescent="0.2">
      <c r="A138" s="64" t="s">
        <v>879</v>
      </c>
      <c r="B138" s="47" t="s">
        <v>875</v>
      </c>
      <c r="C138" s="53" t="s">
        <v>880</v>
      </c>
      <c r="D138" s="53" t="s">
        <v>97</v>
      </c>
      <c r="E138" s="53" t="s">
        <v>881</v>
      </c>
      <c r="F138" s="53" t="s">
        <v>77</v>
      </c>
      <c r="G138" s="53" t="s">
        <v>900</v>
      </c>
      <c r="H138" s="109" t="s">
        <v>916</v>
      </c>
      <c r="I138" s="103">
        <v>42628</v>
      </c>
      <c r="J138" s="53"/>
      <c r="K138" s="53"/>
      <c r="L138" s="53"/>
    </row>
    <row r="139" spans="1:12" ht="61.5" x14ac:dyDescent="0.2">
      <c r="A139" s="64" t="s">
        <v>882</v>
      </c>
      <c r="B139" s="47" t="s">
        <v>875</v>
      </c>
      <c r="C139" s="53" t="s">
        <v>883</v>
      </c>
      <c r="D139" s="53" t="s">
        <v>884</v>
      </c>
      <c r="E139" s="53" t="s">
        <v>885</v>
      </c>
      <c r="F139" s="53" t="s">
        <v>77</v>
      </c>
      <c r="G139" s="53" t="s">
        <v>889</v>
      </c>
      <c r="H139" s="64"/>
      <c r="I139" s="103">
        <v>42628</v>
      </c>
      <c r="J139" s="53"/>
      <c r="K139" s="53"/>
      <c r="L139" s="53"/>
    </row>
    <row r="140" spans="1:12" ht="200.25" customHeight="1" x14ac:dyDescent="0.2">
      <c r="A140" s="64" t="s">
        <v>890</v>
      </c>
      <c r="B140" s="47" t="s">
        <v>891</v>
      </c>
      <c r="C140" s="53" t="s">
        <v>893</v>
      </c>
      <c r="D140" s="53" t="s">
        <v>915</v>
      </c>
      <c r="E140" s="53" t="s">
        <v>894</v>
      </c>
      <c r="F140" s="53" t="s">
        <v>895</v>
      </c>
      <c r="G140" s="53" t="s">
        <v>923</v>
      </c>
      <c r="H140" s="83" t="s">
        <v>924</v>
      </c>
      <c r="I140" s="103">
        <v>42635</v>
      </c>
      <c r="J140" s="53"/>
      <c r="K140" s="53"/>
      <c r="L140" s="53"/>
    </row>
    <row r="141" spans="1:12" ht="265.5" customHeight="1" x14ac:dyDescent="0.2">
      <c r="A141" s="64" t="s">
        <v>892</v>
      </c>
      <c r="B141" s="47" t="s">
        <v>891</v>
      </c>
      <c r="C141" s="53" t="s">
        <v>896</v>
      </c>
      <c r="D141" s="53" t="s">
        <v>897</v>
      </c>
      <c r="E141" s="53" t="s">
        <v>898</v>
      </c>
      <c r="F141" s="53" t="s">
        <v>77</v>
      </c>
      <c r="G141" s="53" t="s">
        <v>1085</v>
      </c>
      <c r="H141" s="126" t="s">
        <v>1037</v>
      </c>
      <c r="I141" s="103">
        <v>42635</v>
      </c>
      <c r="J141" s="53"/>
      <c r="K141" s="53"/>
      <c r="L141" s="53"/>
    </row>
    <row r="142" spans="1:12" ht="135" customHeight="1" x14ac:dyDescent="0.2">
      <c r="A142" s="64" t="s">
        <v>928</v>
      </c>
      <c r="B142" s="47" t="s">
        <v>954</v>
      </c>
      <c r="C142" s="53" t="s">
        <v>929</v>
      </c>
      <c r="D142" s="53" t="s">
        <v>982</v>
      </c>
      <c r="E142" s="53" t="s">
        <v>931</v>
      </c>
      <c r="F142" s="53" t="s">
        <v>77</v>
      </c>
      <c r="G142" s="53" t="s">
        <v>992</v>
      </c>
      <c r="H142" s="83" t="s">
        <v>971</v>
      </c>
      <c r="I142" s="103">
        <v>42647</v>
      </c>
      <c r="J142" s="53"/>
      <c r="K142" s="53"/>
      <c r="L142" s="53"/>
    </row>
    <row r="143" spans="1:12" ht="147.75" customHeight="1" x14ac:dyDescent="0.2">
      <c r="A143" s="64" t="s">
        <v>932</v>
      </c>
      <c r="B143" s="47" t="s">
        <v>954</v>
      </c>
      <c r="C143" s="53" t="s">
        <v>933</v>
      </c>
      <c r="D143" s="53" t="s">
        <v>868</v>
      </c>
      <c r="E143" s="53" t="s">
        <v>931</v>
      </c>
      <c r="F143" s="53" t="s">
        <v>77</v>
      </c>
      <c r="G143" s="53" t="s">
        <v>993</v>
      </c>
      <c r="H143" s="83" t="s">
        <v>968</v>
      </c>
      <c r="I143" s="103">
        <v>42647</v>
      </c>
      <c r="J143" s="53"/>
      <c r="K143" s="53"/>
      <c r="L143" s="53"/>
    </row>
    <row r="144" spans="1:12" ht="300" x14ac:dyDescent="0.2">
      <c r="A144" s="64" t="s">
        <v>934</v>
      </c>
      <c r="B144" s="47" t="s">
        <v>954</v>
      </c>
      <c r="C144" s="53" t="s">
        <v>935</v>
      </c>
      <c r="D144" s="53" t="s">
        <v>868</v>
      </c>
      <c r="E144" s="53" t="s">
        <v>936</v>
      </c>
      <c r="F144" s="53" t="s">
        <v>77</v>
      </c>
      <c r="G144" s="53" t="s">
        <v>1043</v>
      </c>
      <c r="H144" s="118" t="s">
        <v>991</v>
      </c>
      <c r="I144" s="103">
        <v>42647</v>
      </c>
      <c r="J144" s="53"/>
      <c r="K144" s="53"/>
      <c r="L144" s="53"/>
    </row>
    <row r="145" spans="1:12" ht="105" x14ac:dyDescent="0.2">
      <c r="A145" s="77" t="s">
        <v>937</v>
      </c>
      <c r="B145" s="78" t="s">
        <v>954</v>
      </c>
      <c r="C145" s="79" t="s">
        <v>938</v>
      </c>
      <c r="D145" s="79" t="s">
        <v>868</v>
      </c>
      <c r="E145" s="79" t="s">
        <v>939</v>
      </c>
      <c r="F145" s="79" t="s">
        <v>77</v>
      </c>
      <c r="G145" s="79" t="s">
        <v>1005</v>
      </c>
      <c r="H145" s="117" t="s">
        <v>1072</v>
      </c>
      <c r="I145" s="102">
        <v>42648</v>
      </c>
      <c r="J145" s="79"/>
      <c r="K145" s="79"/>
      <c r="L145" s="79"/>
    </row>
    <row r="146" spans="1:12" ht="136.5" x14ac:dyDescent="0.2">
      <c r="A146" s="64" t="s">
        <v>940</v>
      </c>
      <c r="B146" s="47" t="s">
        <v>954</v>
      </c>
      <c r="C146" s="53" t="s">
        <v>941</v>
      </c>
      <c r="D146" s="53" t="s">
        <v>942</v>
      </c>
      <c r="E146" s="53" t="s">
        <v>943</v>
      </c>
      <c r="F146" s="53" t="s">
        <v>944</v>
      </c>
      <c r="G146" s="53" t="s">
        <v>974</v>
      </c>
      <c r="H146" s="53"/>
      <c r="I146" s="103">
        <v>42648</v>
      </c>
      <c r="J146" s="53"/>
      <c r="K146" s="53"/>
      <c r="L146" s="53"/>
    </row>
    <row r="147" spans="1:12" ht="120" x14ac:dyDescent="0.2">
      <c r="A147" s="77" t="s">
        <v>945</v>
      </c>
      <c r="B147" s="78" t="s">
        <v>954</v>
      </c>
      <c r="C147" s="79" t="s">
        <v>946</v>
      </c>
      <c r="D147" s="79" t="s">
        <v>97</v>
      </c>
      <c r="E147" s="79" t="s">
        <v>947</v>
      </c>
      <c r="F147" s="79" t="s">
        <v>948</v>
      </c>
      <c r="G147" s="79" t="s">
        <v>1006</v>
      </c>
      <c r="H147" s="117" t="s">
        <v>1082</v>
      </c>
      <c r="I147" s="102">
        <v>42648</v>
      </c>
      <c r="J147" s="79"/>
      <c r="K147" s="79"/>
      <c r="L147" s="79"/>
    </row>
    <row r="148" spans="1:12" ht="123" x14ac:dyDescent="0.2">
      <c r="A148" s="77" t="s">
        <v>949</v>
      </c>
      <c r="B148" s="78" t="s">
        <v>954</v>
      </c>
      <c r="C148" s="79" t="s">
        <v>950</v>
      </c>
      <c r="D148" s="79" t="s">
        <v>951</v>
      </c>
      <c r="E148" s="79" t="s">
        <v>952</v>
      </c>
      <c r="F148" s="79" t="s">
        <v>77</v>
      </c>
      <c r="G148" s="79" t="s">
        <v>975</v>
      </c>
      <c r="H148" s="131" t="s">
        <v>1067</v>
      </c>
      <c r="I148" s="102">
        <v>42648</v>
      </c>
      <c r="J148" s="79"/>
      <c r="K148" s="79"/>
      <c r="L148" s="79"/>
    </row>
    <row r="149" spans="1:12" ht="181.5" x14ac:dyDescent="0.2">
      <c r="A149" s="64" t="s">
        <v>953</v>
      </c>
      <c r="B149" s="47" t="s">
        <v>955</v>
      </c>
      <c r="C149" s="53" t="s">
        <v>956</v>
      </c>
      <c r="D149" s="53" t="s">
        <v>957</v>
      </c>
      <c r="E149" s="53" t="s">
        <v>958</v>
      </c>
      <c r="F149" s="53" t="s">
        <v>77</v>
      </c>
      <c r="G149" s="53" t="s">
        <v>1004</v>
      </c>
      <c r="H149" s="83" t="s">
        <v>976</v>
      </c>
      <c r="I149" s="103">
        <v>42649</v>
      </c>
      <c r="J149" s="53"/>
      <c r="K149" s="53"/>
      <c r="L149" s="53"/>
    </row>
    <row r="150" spans="1:12" ht="181.5" x14ac:dyDescent="0.2">
      <c r="A150" s="64" t="s">
        <v>959</v>
      </c>
      <c r="B150" s="47" t="s">
        <v>955</v>
      </c>
      <c r="C150" s="53" t="s">
        <v>960</v>
      </c>
      <c r="D150" s="53" t="s">
        <v>957</v>
      </c>
      <c r="E150" s="53" t="s">
        <v>961</v>
      </c>
      <c r="F150" s="53" t="s">
        <v>962</v>
      </c>
      <c r="G150" s="53" t="s">
        <v>1022</v>
      </c>
      <c r="H150" s="83" t="s">
        <v>990</v>
      </c>
      <c r="I150" s="103">
        <v>42649</v>
      </c>
      <c r="J150" s="53"/>
      <c r="K150" s="53"/>
      <c r="L150" s="53"/>
    </row>
    <row r="151" spans="1:12" ht="110.25" x14ac:dyDescent="0.2">
      <c r="A151" s="64" t="s">
        <v>963</v>
      </c>
      <c r="B151" s="47" t="s">
        <v>955</v>
      </c>
      <c r="C151" s="53" t="s">
        <v>964</v>
      </c>
      <c r="D151" s="53" t="s">
        <v>965</v>
      </c>
      <c r="E151" s="53" t="s">
        <v>966</v>
      </c>
      <c r="F151" s="53" t="s">
        <v>77</v>
      </c>
      <c r="G151" s="53" t="s">
        <v>1007</v>
      </c>
      <c r="H151" s="83" t="s">
        <v>973</v>
      </c>
      <c r="I151" s="103">
        <v>42649</v>
      </c>
      <c r="J151" s="53"/>
      <c r="K151" s="53"/>
      <c r="L151" s="53"/>
    </row>
    <row r="152" spans="1:12" ht="195" x14ac:dyDescent="0.2">
      <c r="A152" s="66" t="s">
        <v>977</v>
      </c>
      <c r="B152" s="67" t="s">
        <v>980</v>
      </c>
      <c r="C152" s="68" t="s">
        <v>981</v>
      </c>
      <c r="D152" s="68" t="s">
        <v>982</v>
      </c>
      <c r="E152" s="68" t="s">
        <v>983</v>
      </c>
      <c r="F152" s="68" t="s">
        <v>984</v>
      </c>
      <c r="G152" s="68" t="s">
        <v>1008</v>
      </c>
      <c r="H152" s="66" t="s">
        <v>1134</v>
      </c>
      <c r="I152" s="108">
        <v>42654</v>
      </c>
      <c r="J152" s="68"/>
      <c r="K152" s="68"/>
      <c r="L152" s="68"/>
    </row>
    <row r="153" spans="1:12" ht="270" x14ac:dyDescent="0.2">
      <c r="A153" s="66" t="s">
        <v>978</v>
      </c>
      <c r="B153" s="67" t="s">
        <v>980</v>
      </c>
      <c r="C153" s="68" t="s">
        <v>986</v>
      </c>
      <c r="D153" s="68" t="s">
        <v>868</v>
      </c>
      <c r="E153" s="68"/>
      <c r="F153" s="68" t="s">
        <v>988</v>
      </c>
      <c r="G153" s="68" t="s">
        <v>1009</v>
      </c>
      <c r="H153" s="66" t="s">
        <v>1135</v>
      </c>
      <c r="I153" s="108">
        <v>42654</v>
      </c>
      <c r="J153" s="68"/>
      <c r="K153" s="68"/>
      <c r="L153" s="68"/>
    </row>
    <row r="154" spans="1:12" ht="315" x14ac:dyDescent="0.2">
      <c r="A154" s="66" t="s">
        <v>979</v>
      </c>
      <c r="B154" s="67" t="s">
        <v>980</v>
      </c>
      <c r="C154" s="68" t="s">
        <v>987</v>
      </c>
      <c r="D154" s="68" t="s">
        <v>868</v>
      </c>
      <c r="E154" s="68"/>
      <c r="F154" s="68" t="s">
        <v>989</v>
      </c>
      <c r="G154" s="68" t="s">
        <v>1009</v>
      </c>
      <c r="H154" s="133" t="s">
        <v>1136</v>
      </c>
      <c r="I154" s="108">
        <v>42654</v>
      </c>
      <c r="J154" s="68"/>
      <c r="K154" s="68"/>
      <c r="L154" s="68"/>
    </row>
    <row r="155" spans="1:12" ht="62.25" x14ac:dyDescent="0.2">
      <c r="A155" s="64" t="s">
        <v>1013</v>
      </c>
      <c r="B155" s="47" t="s">
        <v>1014</v>
      </c>
      <c r="C155" s="53" t="s">
        <v>1016</v>
      </c>
      <c r="D155" s="53" t="s">
        <v>1017</v>
      </c>
      <c r="E155" s="53" t="s">
        <v>1021</v>
      </c>
      <c r="F155" s="53" t="s">
        <v>77</v>
      </c>
      <c r="G155" s="53" t="s">
        <v>1039</v>
      </c>
      <c r="H155" s="134"/>
      <c r="I155" s="103">
        <v>42664</v>
      </c>
      <c r="J155" s="53"/>
      <c r="K155" s="53"/>
      <c r="L155" s="53"/>
    </row>
    <row r="156" spans="1:12" ht="105" x14ac:dyDescent="0.2">
      <c r="A156" s="64" t="s">
        <v>1015</v>
      </c>
      <c r="B156" s="47" t="s">
        <v>1014</v>
      </c>
      <c r="C156" s="53" t="s">
        <v>1018</v>
      </c>
      <c r="D156" s="53" t="s">
        <v>965</v>
      </c>
      <c r="E156" s="53" t="s">
        <v>1020</v>
      </c>
      <c r="F156" s="53" t="s">
        <v>1019</v>
      </c>
      <c r="G156" s="53" t="s">
        <v>1045</v>
      </c>
      <c r="H156" s="118" t="s">
        <v>1038</v>
      </c>
      <c r="I156" s="103">
        <v>42664</v>
      </c>
      <c r="J156" s="53"/>
      <c r="K156" s="53"/>
      <c r="L156" s="53"/>
    </row>
    <row r="157" spans="1:12" ht="127.5" x14ac:dyDescent="0.2">
      <c r="A157" s="64" t="s">
        <v>1023</v>
      </c>
      <c r="B157" s="47" t="s">
        <v>1024</v>
      </c>
      <c r="C157" s="53" t="s">
        <v>1027</v>
      </c>
      <c r="D157" s="82" t="s">
        <v>119</v>
      </c>
      <c r="E157" s="53" t="s">
        <v>78</v>
      </c>
      <c r="F157" s="53" t="s">
        <v>77</v>
      </c>
      <c r="G157" s="53" t="s">
        <v>1044</v>
      </c>
      <c r="H157" s="118" t="s">
        <v>1042</v>
      </c>
      <c r="I157" s="103">
        <v>42667</v>
      </c>
      <c r="J157" s="53"/>
      <c r="K157" s="53"/>
      <c r="L157" s="53"/>
    </row>
    <row r="158" spans="1:12" ht="62.25" x14ac:dyDescent="0.2">
      <c r="A158" s="64" t="s">
        <v>1025</v>
      </c>
      <c r="B158" s="47" t="s">
        <v>1024</v>
      </c>
      <c r="C158" s="53" t="s">
        <v>1028</v>
      </c>
      <c r="D158" s="53" t="s">
        <v>87</v>
      </c>
      <c r="E158" s="53" t="s">
        <v>1029</v>
      </c>
      <c r="F158" s="53" t="s">
        <v>77</v>
      </c>
      <c r="G158" s="53" t="s">
        <v>1069</v>
      </c>
      <c r="H158" s="134"/>
      <c r="I158" s="103">
        <v>42667</v>
      </c>
      <c r="J158" s="53"/>
      <c r="K158" s="53"/>
      <c r="L158" s="53"/>
    </row>
    <row r="159" spans="1:12" ht="107.25" x14ac:dyDescent="0.2">
      <c r="A159" s="64" t="s">
        <v>1026</v>
      </c>
      <c r="B159" s="47" t="s">
        <v>1024</v>
      </c>
      <c r="C159" s="53" t="s">
        <v>1030</v>
      </c>
      <c r="D159" s="53" t="s">
        <v>1031</v>
      </c>
      <c r="E159" s="53" t="s">
        <v>1032</v>
      </c>
      <c r="F159" s="53" t="s">
        <v>77</v>
      </c>
      <c r="G159" s="53" t="s">
        <v>1070</v>
      </c>
      <c r="H159" s="129" t="s">
        <v>1041</v>
      </c>
      <c r="I159" s="103">
        <v>42667</v>
      </c>
      <c r="J159" s="53"/>
      <c r="K159" s="53"/>
      <c r="L159" s="53"/>
    </row>
    <row r="160" spans="1:12" ht="107.25" x14ac:dyDescent="0.2">
      <c r="A160" s="64" t="s">
        <v>1033</v>
      </c>
      <c r="B160" s="47" t="s">
        <v>1034</v>
      </c>
      <c r="C160" s="53" t="s">
        <v>1035</v>
      </c>
      <c r="D160" s="53" t="s">
        <v>1031</v>
      </c>
      <c r="E160" s="53" t="s">
        <v>468</v>
      </c>
      <c r="F160" s="53" t="s">
        <v>77</v>
      </c>
      <c r="G160" s="53" t="s">
        <v>1095</v>
      </c>
      <c r="H160" s="118" t="s">
        <v>1040</v>
      </c>
      <c r="I160" s="103">
        <v>42668</v>
      </c>
      <c r="J160" s="53"/>
      <c r="K160" s="53"/>
      <c r="L160" s="53"/>
    </row>
    <row r="161" spans="1:12" ht="77.25" x14ac:dyDescent="0.2">
      <c r="A161" s="64" t="s">
        <v>1046</v>
      </c>
      <c r="B161" s="47" t="s">
        <v>1047</v>
      </c>
      <c r="C161" s="53" t="s">
        <v>1050</v>
      </c>
      <c r="D161" s="53" t="s">
        <v>965</v>
      </c>
      <c r="E161" s="53" t="s">
        <v>1051</v>
      </c>
      <c r="F161" s="53" t="s">
        <v>77</v>
      </c>
      <c r="G161" s="53" t="s">
        <v>1093</v>
      </c>
      <c r="H161" s="134"/>
      <c r="I161" s="103">
        <v>42685</v>
      </c>
      <c r="J161" s="53"/>
      <c r="K161" s="53"/>
      <c r="L161" s="53"/>
    </row>
    <row r="162" spans="1:12" ht="135" x14ac:dyDescent="0.2">
      <c r="A162" s="64" t="s">
        <v>1048</v>
      </c>
      <c r="B162" s="47" t="s">
        <v>1047</v>
      </c>
      <c r="C162" s="53" t="s">
        <v>1092</v>
      </c>
      <c r="D162" s="53" t="s">
        <v>1053</v>
      </c>
      <c r="E162" s="53" t="s">
        <v>1054</v>
      </c>
      <c r="F162" s="53" t="s">
        <v>77</v>
      </c>
      <c r="G162" s="53" t="s">
        <v>1096</v>
      </c>
      <c r="H162" s="118" t="s">
        <v>1090</v>
      </c>
      <c r="I162" s="103">
        <v>42685</v>
      </c>
      <c r="J162" s="53"/>
      <c r="K162" s="53"/>
      <c r="L162" s="53"/>
    </row>
    <row r="163" spans="1:12" ht="125.25" customHeight="1" x14ac:dyDescent="0.2">
      <c r="A163" s="64" t="s">
        <v>1049</v>
      </c>
      <c r="B163" s="47" t="s">
        <v>1047</v>
      </c>
      <c r="C163" s="53" t="s">
        <v>1055</v>
      </c>
      <c r="D163" s="53" t="s">
        <v>1056</v>
      </c>
      <c r="E163" s="53" t="s">
        <v>1057</v>
      </c>
      <c r="F163" s="53" t="s">
        <v>77</v>
      </c>
      <c r="G163" s="53" t="s">
        <v>1091</v>
      </c>
      <c r="H163" s="118" t="s">
        <v>1068</v>
      </c>
      <c r="I163" s="103">
        <v>42685</v>
      </c>
      <c r="J163" s="53"/>
      <c r="K163" s="53"/>
      <c r="L163" s="53"/>
    </row>
    <row r="164" spans="1:12" ht="213.75" customHeight="1" x14ac:dyDescent="0.2">
      <c r="A164" s="64" t="s">
        <v>1058</v>
      </c>
      <c r="B164" s="47" t="s">
        <v>1059</v>
      </c>
      <c r="C164" s="53" t="s">
        <v>1061</v>
      </c>
      <c r="D164" s="53" t="s">
        <v>1087</v>
      </c>
      <c r="E164" s="53" t="s">
        <v>1062</v>
      </c>
      <c r="F164" s="53" t="s">
        <v>77</v>
      </c>
      <c r="G164" s="53" t="s">
        <v>1094</v>
      </c>
      <c r="H164" s="118" t="s">
        <v>1088</v>
      </c>
      <c r="I164" s="103">
        <v>42689</v>
      </c>
      <c r="J164" s="53"/>
      <c r="K164" s="53"/>
      <c r="L164" s="53"/>
    </row>
    <row r="165" spans="1:12" ht="106.5" x14ac:dyDescent="0.2">
      <c r="A165" s="64" t="s">
        <v>1060</v>
      </c>
      <c r="B165" s="47" t="s">
        <v>1059</v>
      </c>
      <c r="C165" s="53" t="s">
        <v>1063</v>
      </c>
      <c r="D165" s="53" t="s">
        <v>1064</v>
      </c>
      <c r="E165" s="53" t="s">
        <v>468</v>
      </c>
      <c r="F165" s="53" t="s">
        <v>77</v>
      </c>
      <c r="G165" s="53" t="s">
        <v>1138</v>
      </c>
      <c r="H165" s="129" t="s">
        <v>1089</v>
      </c>
      <c r="I165" s="103">
        <v>42689</v>
      </c>
      <c r="J165" s="53"/>
      <c r="K165" s="53"/>
      <c r="L165" s="53"/>
    </row>
    <row r="166" spans="1:12" ht="105" x14ac:dyDescent="0.2">
      <c r="A166" s="77" t="s">
        <v>1073</v>
      </c>
      <c r="B166" s="78" t="s">
        <v>1074</v>
      </c>
      <c r="C166" s="79" t="s">
        <v>1075</v>
      </c>
      <c r="D166" s="79" t="s">
        <v>1076</v>
      </c>
      <c r="E166" s="79" t="s">
        <v>1077</v>
      </c>
      <c r="F166" s="79" t="s">
        <v>77</v>
      </c>
      <c r="G166" s="79"/>
      <c r="H166" s="135" t="s">
        <v>1081</v>
      </c>
      <c r="I166" s="102"/>
      <c r="J166" s="79"/>
      <c r="K166" s="79"/>
      <c r="L166" s="79"/>
    </row>
    <row r="167" spans="1:12" ht="137.25" x14ac:dyDescent="0.2">
      <c r="A167" s="64" t="s">
        <v>1097</v>
      </c>
      <c r="B167" s="47" t="s">
        <v>1098</v>
      </c>
      <c r="C167" s="53" t="s">
        <v>1099</v>
      </c>
      <c r="D167" s="53" t="s">
        <v>1100</v>
      </c>
      <c r="E167" s="53" t="s">
        <v>769</v>
      </c>
      <c r="F167" s="53" t="s">
        <v>77</v>
      </c>
      <c r="G167" s="53" t="s">
        <v>1139</v>
      </c>
      <c r="H167" s="53"/>
      <c r="I167" s="103">
        <v>42725</v>
      </c>
      <c r="J167" s="53"/>
      <c r="K167" s="53"/>
      <c r="L167" s="53"/>
    </row>
    <row r="168" spans="1:12" ht="15.75" x14ac:dyDescent="0.2">
      <c r="A168" s="64"/>
      <c r="B168" s="47"/>
      <c r="C168" s="53"/>
      <c r="D168" s="53"/>
      <c r="E168" s="53"/>
      <c r="F168" s="53"/>
      <c r="G168" s="53"/>
      <c r="H168" s="53"/>
      <c r="I168" s="103"/>
      <c r="J168" s="53"/>
      <c r="K168" s="53"/>
      <c r="L168" s="53"/>
    </row>
    <row r="169" spans="1:12" ht="15.75" x14ac:dyDescent="0.2">
      <c r="A169" s="64"/>
      <c r="B169" s="47"/>
      <c r="C169" s="53"/>
      <c r="D169" s="53"/>
      <c r="E169" s="53"/>
      <c r="F169" s="53"/>
      <c r="G169" s="63"/>
      <c r="H169" s="53"/>
      <c r="I169" s="103"/>
      <c r="J169" s="53"/>
      <c r="K169" s="53"/>
      <c r="L169" s="53"/>
    </row>
    <row r="170" spans="1:12" ht="15.75" x14ac:dyDescent="0.2">
      <c r="A170" s="64"/>
      <c r="B170" s="47"/>
      <c r="C170" s="53"/>
      <c r="D170" s="53"/>
      <c r="E170" s="53"/>
      <c r="F170" s="53"/>
      <c r="G170" s="63"/>
      <c r="H170" s="53"/>
      <c r="I170" s="103"/>
      <c r="J170" s="53"/>
      <c r="K170" s="53"/>
      <c r="L170" s="53"/>
    </row>
    <row r="171" spans="1:12" ht="15.75" x14ac:dyDescent="0.2">
      <c r="A171" s="64"/>
      <c r="B171" s="47"/>
      <c r="C171" s="53"/>
      <c r="D171" s="53"/>
      <c r="E171" s="53"/>
      <c r="F171" s="53"/>
      <c r="G171" s="63"/>
      <c r="H171" s="53"/>
      <c r="I171" s="103"/>
      <c r="J171" s="53"/>
      <c r="K171" s="53"/>
      <c r="L171" s="53"/>
    </row>
    <row r="172" spans="1:12" ht="15.75" x14ac:dyDescent="0.2">
      <c r="A172" s="64"/>
      <c r="B172" s="47"/>
      <c r="C172" s="53"/>
      <c r="D172" s="53"/>
      <c r="E172" s="53"/>
      <c r="F172" s="53"/>
      <c r="G172" s="63"/>
      <c r="H172" s="53"/>
      <c r="I172" s="103"/>
      <c r="J172" s="53"/>
      <c r="K172" s="53"/>
      <c r="L172" s="53"/>
    </row>
    <row r="173" spans="1:12" ht="15" hidden="1" x14ac:dyDescent="0.2">
      <c r="A173" s="65"/>
      <c r="B173" s="48"/>
      <c r="C173" s="53"/>
      <c r="D173" s="54"/>
      <c r="E173" s="54"/>
      <c r="F173" s="54"/>
      <c r="G173" s="55"/>
      <c r="H173" s="54"/>
      <c r="I173" s="104"/>
      <c r="J173" s="53"/>
      <c r="K173" s="53"/>
      <c r="L173" s="53"/>
    </row>
    <row r="174" spans="1:12" ht="15" hidden="1" x14ac:dyDescent="0.2">
      <c r="B174" s="106"/>
      <c r="C174" s="53"/>
      <c r="I174" s="105"/>
    </row>
    <row r="175" spans="1:12" ht="13.5" hidden="1" thickBot="1" x14ac:dyDescent="0.25">
      <c r="A175" s="5"/>
      <c r="B175" s="107" t="s">
        <v>9</v>
      </c>
      <c r="D175" s="4" t="s">
        <v>11</v>
      </c>
      <c r="I175" s="105"/>
    </row>
    <row r="176" spans="1:12" ht="13.5" hidden="1" thickBot="1" x14ac:dyDescent="0.25">
      <c r="B176" s="106"/>
      <c r="C176" s="19"/>
      <c r="I176" s="105"/>
    </row>
    <row r="177" spans="1:9" ht="13.5" hidden="1" thickBot="1" x14ac:dyDescent="0.25">
      <c r="A177" s="6"/>
      <c r="B177" s="107" t="s">
        <v>10</v>
      </c>
      <c r="D177" s="4" t="s">
        <v>12</v>
      </c>
      <c r="I177" s="105"/>
    </row>
    <row r="178" spans="1:9" ht="13.5" hidden="1" thickBot="1" x14ac:dyDescent="0.25">
      <c r="B178" s="106"/>
      <c r="C178" s="20"/>
      <c r="I178" s="105"/>
    </row>
    <row r="179" spans="1:9" hidden="1" x14ac:dyDescent="0.2">
      <c r="B179" s="106"/>
      <c r="I179" s="105"/>
    </row>
    <row r="180" spans="1:9" hidden="1" x14ac:dyDescent="0.2">
      <c r="B180" s="106"/>
      <c r="I180" s="105"/>
    </row>
    <row r="181" spans="1:9" hidden="1" x14ac:dyDescent="0.2">
      <c r="B181" s="106"/>
      <c r="I181" s="105"/>
    </row>
    <row r="182" spans="1:9" x14ac:dyDescent="0.2">
      <c r="B182" s="106"/>
      <c r="I182" s="105"/>
    </row>
    <row r="183" spans="1:9" x14ac:dyDescent="0.2">
      <c r="B183" s="106"/>
      <c r="I183" s="105"/>
    </row>
    <row r="184" spans="1:9" x14ac:dyDescent="0.2">
      <c r="B184" s="106"/>
      <c r="I184" s="105"/>
    </row>
    <row r="185" spans="1:9" x14ac:dyDescent="0.2">
      <c r="B185" s="106"/>
      <c r="I185" s="105"/>
    </row>
    <row r="186" spans="1:9" x14ac:dyDescent="0.2">
      <c r="B186" s="106"/>
      <c r="I186" s="105"/>
    </row>
    <row r="187" spans="1:9" x14ac:dyDescent="0.2">
      <c r="B187" s="106"/>
      <c r="I187" s="105"/>
    </row>
    <row r="188" spans="1:9" x14ac:dyDescent="0.2">
      <c r="B188" s="106"/>
      <c r="I188" s="105"/>
    </row>
    <row r="189" spans="1:9" x14ac:dyDescent="0.2">
      <c r="B189" s="106"/>
      <c r="I189" s="105"/>
    </row>
    <row r="190" spans="1:9" x14ac:dyDescent="0.2">
      <c r="B190" s="106"/>
      <c r="I190" s="105"/>
    </row>
    <row r="191" spans="1:9" x14ac:dyDescent="0.2">
      <c r="B191" s="106"/>
      <c r="I191" s="105"/>
    </row>
    <row r="192" spans="1:9" x14ac:dyDescent="0.2">
      <c r="B192" s="106"/>
      <c r="I192" s="105"/>
    </row>
    <row r="193" spans="2:9" x14ac:dyDescent="0.2">
      <c r="B193" s="106"/>
      <c r="I193" s="105"/>
    </row>
    <row r="194" spans="2:9" x14ac:dyDescent="0.2">
      <c r="B194" s="106"/>
      <c r="I194" s="105"/>
    </row>
    <row r="195" spans="2:9" x14ac:dyDescent="0.2">
      <c r="B195" s="106"/>
      <c r="I195" s="105"/>
    </row>
    <row r="196" spans="2:9" x14ac:dyDescent="0.2">
      <c r="B196" s="106"/>
      <c r="I196" s="105"/>
    </row>
    <row r="197" spans="2:9" x14ac:dyDescent="0.2">
      <c r="B197" s="106"/>
      <c r="I197" s="105"/>
    </row>
    <row r="198" spans="2:9" x14ac:dyDescent="0.2">
      <c r="B198" s="106"/>
      <c r="I198" s="105"/>
    </row>
    <row r="199" spans="2:9" x14ac:dyDescent="0.2">
      <c r="B199" s="106"/>
      <c r="I199" s="105"/>
    </row>
    <row r="200" spans="2:9" x14ac:dyDescent="0.2">
      <c r="B200" s="106"/>
      <c r="I200" s="105"/>
    </row>
    <row r="201" spans="2:9" x14ac:dyDescent="0.2">
      <c r="B201" s="106"/>
      <c r="I201" s="105"/>
    </row>
    <row r="202" spans="2:9" x14ac:dyDescent="0.2">
      <c r="B202" s="106"/>
      <c r="I202" s="105"/>
    </row>
    <row r="203" spans="2:9" x14ac:dyDescent="0.2">
      <c r="B203" s="106"/>
      <c r="I203" s="105"/>
    </row>
    <row r="204" spans="2:9" x14ac:dyDescent="0.2">
      <c r="B204" s="106"/>
      <c r="I204" s="105"/>
    </row>
    <row r="205" spans="2:9" x14ac:dyDescent="0.2">
      <c r="B205" s="106"/>
      <c r="I205" s="105"/>
    </row>
    <row r="206" spans="2:9" x14ac:dyDescent="0.2">
      <c r="B206" s="106"/>
      <c r="I206" s="105"/>
    </row>
    <row r="207" spans="2:9" hidden="1" x14ac:dyDescent="0.2"/>
    <row r="208" spans="2:9"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sheetData>
  <sheetProtection selectLockedCells="1"/>
  <autoFilter ref="A8:L95"/>
  <mergeCells count="7">
    <mergeCell ref="A1:B3"/>
    <mergeCell ref="B4:H4"/>
    <mergeCell ref="A5:H5"/>
    <mergeCell ref="A6:H6"/>
    <mergeCell ref="A7:H7"/>
    <mergeCell ref="C2:G3"/>
    <mergeCell ref="C1:G1"/>
  </mergeCells>
  <phoneticPr fontId="5" type="noConversion"/>
  <printOptions horizontalCentered="1" verticalCentered="1"/>
  <pageMargins left="0" right="0" top="0" bottom="0" header="0" footer="0"/>
  <pageSetup paperSize="14" scale="60" fitToHeight="13" orientation="landscape" r:id="rId1"/>
  <headerFooter alignWithMargins="0">
    <oddFooter>&amp;L&amp;G&amp;C&amp;9“EL CONCEJO, COMPROMISO Y TRANSPARENCIA POR 
BOGOTA”
&amp;R&amp;G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Hoja1!$B$5:$B$9</xm:f>
          </x14:formula1>
          <xm:sqref>J9:J173</xm:sqref>
        </x14:dataValidation>
        <x14:dataValidation type="list" allowBlank="1" showInputMessage="1" showErrorMessage="1">
          <x14:formula1>
            <xm:f>Hoja1!$A$5:$A$12</xm:f>
          </x14:formula1>
          <xm:sqref>K9:K173</xm:sqref>
        </x14:dataValidation>
        <x14:dataValidation type="list" allowBlank="1" showInputMessage="1" showErrorMessage="1">
          <x14:formula1>
            <xm:f>Hoja1!$C$5:$C$7</xm:f>
          </x14:formula1>
          <xm:sqref>L9:L173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5"/>
  <sheetViews>
    <sheetView view="pageLayout" topLeftCell="A25" zoomScale="70" zoomScaleNormal="85" zoomScalePageLayoutView="70" workbookViewId="0">
      <selection activeCell="A28" sqref="A28:G28"/>
    </sheetView>
  </sheetViews>
  <sheetFormatPr baseColWidth="10" defaultColWidth="0" defaultRowHeight="12.75" customHeight="1" zeroHeight="1" x14ac:dyDescent="0.2"/>
  <cols>
    <col min="1" max="1" width="11.85546875" style="1" customWidth="1"/>
    <col min="2" max="2" width="24.85546875" style="1" customWidth="1"/>
    <col min="3" max="3" width="38.42578125" style="18" customWidth="1"/>
    <col min="4" max="4" width="40.7109375" style="1" customWidth="1"/>
    <col min="5" max="5" width="27.85546875" style="1" customWidth="1"/>
    <col min="6" max="6" width="24.5703125" style="1" customWidth="1"/>
    <col min="7" max="7" width="31.28515625" style="2" customWidth="1"/>
    <col min="8" max="8" width="20.140625" style="1" bestFit="1" customWidth="1"/>
    <col min="9" max="9" width="20.85546875" style="1" customWidth="1"/>
    <col min="10" max="10" width="24.5703125" style="1" customWidth="1"/>
    <col min="11" max="11" width="20.85546875" style="1" customWidth="1"/>
    <col min="12" max="12" width="11.42578125" style="1" customWidth="1"/>
    <col min="13" max="16384" width="0" style="1" hidden="1"/>
  </cols>
  <sheetData>
    <row r="1" spans="1:11" ht="30.75" customHeight="1" x14ac:dyDescent="0.2">
      <c r="A1" s="137" t="s">
        <v>17</v>
      </c>
      <c r="B1" s="138"/>
      <c r="C1" s="152" t="s">
        <v>37</v>
      </c>
      <c r="D1" s="152"/>
      <c r="E1" s="152"/>
      <c r="F1" s="152"/>
      <c r="G1" s="153"/>
      <c r="H1" s="15" t="s">
        <v>15</v>
      </c>
      <c r="I1" s="16"/>
      <c r="J1" s="16"/>
      <c r="K1" s="16"/>
    </row>
    <row r="2" spans="1:11" ht="29.25" customHeight="1" x14ac:dyDescent="0.2">
      <c r="A2" s="139"/>
      <c r="B2" s="140"/>
      <c r="C2" s="146" t="s">
        <v>8</v>
      </c>
      <c r="D2" s="147"/>
      <c r="E2" s="147"/>
      <c r="F2" s="147"/>
      <c r="G2" s="148"/>
      <c r="H2" s="15" t="s">
        <v>13</v>
      </c>
      <c r="I2" s="16"/>
      <c r="J2" s="16"/>
      <c r="K2" s="16"/>
    </row>
    <row r="3" spans="1:11" ht="33.75" customHeight="1" x14ac:dyDescent="0.2">
      <c r="A3" s="141"/>
      <c r="B3" s="142"/>
      <c r="C3" s="149"/>
      <c r="D3" s="150"/>
      <c r="E3" s="150"/>
      <c r="F3" s="150"/>
      <c r="G3" s="151"/>
      <c r="H3" s="15" t="s">
        <v>16</v>
      </c>
      <c r="I3" s="16"/>
      <c r="J3" s="16"/>
      <c r="K3" s="16"/>
    </row>
    <row r="4" spans="1:11" ht="24" customHeight="1" x14ac:dyDescent="0.2">
      <c r="A4" s="7"/>
      <c r="B4" s="143" t="s">
        <v>18</v>
      </c>
      <c r="C4" s="143"/>
      <c r="D4" s="143"/>
      <c r="E4" s="143"/>
      <c r="F4" s="143"/>
      <c r="G4" s="143"/>
      <c r="H4" s="143"/>
      <c r="I4" s="8"/>
      <c r="J4" s="8"/>
      <c r="K4" s="8"/>
    </row>
    <row r="5" spans="1:11" ht="31.5" customHeight="1" x14ac:dyDescent="0.2">
      <c r="A5" s="144" t="s">
        <v>19</v>
      </c>
      <c r="B5" s="144"/>
      <c r="C5" s="144"/>
      <c r="D5" s="144"/>
      <c r="E5" s="144"/>
      <c r="F5" s="144"/>
      <c r="G5" s="144"/>
      <c r="H5" s="144"/>
      <c r="I5" s="13"/>
      <c r="J5" s="13"/>
      <c r="K5" s="13"/>
    </row>
    <row r="6" spans="1:11" ht="11.25" customHeight="1" x14ac:dyDescent="0.2">
      <c r="A6" s="144" t="s">
        <v>38</v>
      </c>
      <c r="B6" s="144"/>
      <c r="C6" s="144"/>
      <c r="D6" s="144"/>
      <c r="E6" s="144"/>
      <c r="F6" s="144"/>
      <c r="G6" s="144"/>
      <c r="H6" s="144"/>
      <c r="I6" s="13"/>
      <c r="J6" s="13"/>
      <c r="K6" s="13"/>
    </row>
    <row r="7" spans="1:11" ht="31.5" customHeight="1" x14ac:dyDescent="0.2">
      <c r="A7" s="145"/>
      <c r="B7" s="145"/>
      <c r="C7" s="145"/>
      <c r="D7" s="145"/>
      <c r="E7" s="145"/>
      <c r="F7" s="145"/>
      <c r="G7" s="145"/>
      <c r="H7" s="145"/>
      <c r="I7" s="12"/>
      <c r="J7" s="12"/>
      <c r="K7" s="12"/>
    </row>
    <row r="8" spans="1:11" s="9" customFormat="1" ht="47.25" customHeight="1" x14ac:dyDescent="0.2">
      <c r="A8" s="14" t="s">
        <v>14</v>
      </c>
      <c r="B8" s="10" t="s">
        <v>5</v>
      </c>
      <c r="C8" s="14" t="s">
        <v>6</v>
      </c>
      <c r="D8" s="11" t="s">
        <v>3</v>
      </c>
      <c r="E8" s="11" t="s">
        <v>0</v>
      </c>
      <c r="F8" s="11" t="s">
        <v>2</v>
      </c>
      <c r="G8" s="14" t="s">
        <v>1</v>
      </c>
      <c r="H8" s="11" t="s">
        <v>4</v>
      </c>
      <c r="I8" s="11" t="s">
        <v>20</v>
      </c>
      <c r="J8" s="11" t="s">
        <v>35</v>
      </c>
      <c r="K8" s="11" t="s">
        <v>36</v>
      </c>
    </row>
    <row r="9" spans="1:11" s="9" customFormat="1" ht="69.75" customHeight="1" x14ac:dyDescent="0.2">
      <c r="A9" s="125" t="str">
        <f>'RELAC. PROPOSIC.'!A9</f>
        <v>021</v>
      </c>
      <c r="B9" s="125">
        <f>'RELAC. PROPOSIC.'!B9</f>
        <v>42410</v>
      </c>
      <c r="C9" s="125" t="str">
        <f>'RELAC. PROPOSIC.'!C9</f>
        <v xml:space="preserve">Situación financiera  de los hospitales </v>
      </c>
      <c r="D9" s="125" t="str">
        <f>'RELAC. PROPOSIC.'!D9</f>
        <v>Honorables Concejales
EDWARD ANIBAL ARIAS RUBIO
 JORGE EDUARDO TORRES CAMARGO
MARÍA CLARA NAME RAMIREZ
ANTONIO ERESMID SANGUINO PÁEZ
HOSMAN YAITH MARTINEZ MORENO
DORA LUCÍA BASTIDAS UBATE
BANCADA PARTIDO ALIANZA VERDE</v>
      </c>
      <c r="E9" s="125" t="str">
        <f>'RELAC. PROPOSIC.'!E9</f>
        <v>Secret Distr Salud</v>
      </c>
      <c r="F9" s="125" t="str">
        <f>'RELAC. PROPOSIC.'!F9</f>
        <v>Personero Distrital
Contralor Distrital
Veeduria Distrital
Ministerio de Salud
Superintendente de Salud
22 Gerentes hospitales</v>
      </c>
      <c r="G9" s="125" t="str">
        <f>'RELAC. PROPOSIC.'!G9</f>
        <v>RESPT-HOSPT-LA VICTORIA              (16-02-2016)
RESPT-S-D-SALUD-                             (17-02-2016)
RESPT-VEEDURIA-1CD-                       (17-02-2016)
REST-HOSPT-SAN CRISTOBAL           (18-02-2016)
RESPT-SEC. DE SALUD                        (18-02-2016)
RESPT-HOSPT. CENTRO ORIENTE          (19-02-2016)
RESPT-HOSPT-PABLO VI - BOSA (22-02-2016)
SUPERSALUD (17-05-2016)</v>
      </c>
      <c r="H9" s="49" t="str">
        <f>'RELAC. PROPOSIC.'!H9</f>
        <v>ENVIO DE CUEST (12-02-2016)
TRASLADADA A LA SECRETARIA GENERAL 
(31-08-2016)</v>
      </c>
      <c r="I9" s="53"/>
      <c r="J9" s="53"/>
      <c r="K9" s="53"/>
    </row>
    <row r="10" spans="1:11" s="9" customFormat="1" ht="47.25" customHeight="1" x14ac:dyDescent="0.2">
      <c r="A10" s="121" t="str">
        <f>'RELAC. PROPOSIC.'!A17</f>
        <v>037</v>
      </c>
      <c r="B10" s="121">
        <f>'RELAC. PROPOSIC.'!B17</f>
        <v>42411</v>
      </c>
      <c r="C10" s="121" t="str">
        <f>'RELAC. PROPOSIC.'!C17</f>
        <v>Transmilenio</v>
      </c>
      <c r="D10" s="121" t="str">
        <f>'RELAC. PROPOSIC.'!D17</f>
        <v>Honorables Concejales
DORA LUCÍA BASTIDAS UBATE
 JORGE EDUARDO TORRES CAMARGO
MARÍA CLARA NAME RAMÍREZ
HOSMAN YAITH MARTÍNEZ MORENO
ANTONIO ERESMID SANGUINO PAEZ
EDWARD ANÍBAL ARIAS RUBIO
BANCADA PARTIDO ALIANZA VERDE</v>
      </c>
      <c r="E10" s="121" t="str">
        <f>'RELAC. PROPOSIC.'!E17</f>
        <v xml:space="preserve">Secret Distr Movilidad
Gerente Transmilenio
</v>
      </c>
      <c r="F10" s="121" t="str">
        <f>'RELAC. PROPOSIC.'!F17</f>
        <v>Contralor Distrital
Personero Distrital
Veedora Distrital</v>
      </c>
      <c r="G10" s="121" t="str">
        <f>'RELAC. PROPOSIC.'!G17</f>
        <v xml:space="preserve">RESPT-TRANSMILENIO-(18-02-2016)
RESPT-S-D-MOVILIDAD (18-02-2016) </v>
      </c>
      <c r="H10" s="50" t="str">
        <f>'RELAC. PROPOSIC.'!H17</f>
        <v>RECIBIDA DE LA COMISIÓN PRIMERA PERMANENTE DEL PLAN
11 FEBRERO 2016
ENVIO DE CUEST (15-02-2016)
PRIORIZADA
(02-06-2016)
1ER. DEBATE 
(5-06-2016)
2DO. DEBATE 
(13-06-2016)</v>
      </c>
      <c r="I10" s="53"/>
      <c r="J10" s="53" t="s">
        <v>26</v>
      </c>
      <c r="K10" s="53"/>
    </row>
    <row r="11" spans="1:11" s="9" customFormat="1" ht="45.75" customHeight="1" x14ac:dyDescent="0.2">
      <c r="A11" s="50" t="str">
        <f>'RELAC. PROPOSIC.'!A18</f>
        <v>059</v>
      </c>
      <c r="B11" s="50">
        <f>'RELAC. PROPOSIC.'!B18</f>
        <v>42418</v>
      </c>
      <c r="C11" s="50" t="str">
        <f>'RELAC. PROPOSIC.'!C18</f>
        <v>Centralización administrativa 
y financiera en Bogotá</v>
      </c>
      <c r="D11" s="50" t="str">
        <f>'RELAC. PROPOSIC.'!D18</f>
        <v>Honorables Concejales
HOSMAN YAITH MARTÍNEZ MORENO DORA LUCÍA BASTIDAS UBATE
MARÍA CLARA NAME RAMÍREZ 
ANTONIO ERESMID SANGUINO PAEZ EDWARD ANIBAL ARIAS RUBIO
y JORGE EDUARDO TORRES CAMARGO
BANCADA PARTIDO ALIANZA VERDE</v>
      </c>
      <c r="E11" s="50" t="str">
        <f>'RELAC. PROPOSIC.'!E18</f>
        <v>Secret Distr Hacienda
Secret Distr Gobierno
Director IDEPAC</v>
      </c>
      <c r="F11" s="50" t="str">
        <f>'RELAC. PROPOSIC.'!F18</f>
        <v>Alcalde Mayor
20 Alcaldes Locales
Contralor Distrital
Personero Distrital
Veedora Distrital</v>
      </c>
      <c r="G11" s="50" t="str">
        <f>'RELAC. PROPOSIC.'!G18</f>
        <v xml:space="preserve">RESPT-S-GENERAL-A-M-(26-02-2016)
RESPT-S-D-HACIENDA (25-02-2016)
RESPT-IDEPAC- (25-02-2016)
RESPT-S-D-GOBIERNO (01-03-2016) 1CD
</v>
      </c>
      <c r="H11" s="50" t="str">
        <f>'RELAC. PROPOSIC.'!H18</f>
        <v>ENVIO DE CUEST (22-02-2016)
SOLC-PRORRG
S-D-GOBIERNO
(23-02-2016)
PRIORIZADA
(10-06-2016)</v>
      </c>
      <c r="I11" s="50" t="str">
        <f>'RELAC. PROPOSIC.'!J18</f>
        <v>PENDIENTE DEBATE</v>
      </c>
      <c r="J11" s="50">
        <f>'RELAC. PROPOSIC.'!K18</f>
        <v>0</v>
      </c>
      <c r="K11" s="50">
        <f>'RELAC. PROPOSIC.'!L18</f>
        <v>0</v>
      </c>
    </row>
    <row r="12" spans="1:11" s="9" customFormat="1" ht="129.75" x14ac:dyDescent="0.2">
      <c r="A12" s="85" t="s">
        <v>159</v>
      </c>
      <c r="B12" s="47" t="s">
        <v>160</v>
      </c>
      <c r="C12" s="86" t="s">
        <v>161</v>
      </c>
      <c r="D12" s="86" t="s">
        <v>543</v>
      </c>
      <c r="E12" s="86" t="s">
        <v>163</v>
      </c>
      <c r="F12" s="86" t="s">
        <v>123</v>
      </c>
      <c r="G12" s="93"/>
      <c r="H12" s="57"/>
      <c r="I12" s="53"/>
      <c r="J12" s="53"/>
      <c r="K12" s="53"/>
    </row>
    <row r="13" spans="1:11" s="9" customFormat="1" ht="144" x14ac:dyDescent="0.2">
      <c r="A13" s="85" t="s">
        <v>197</v>
      </c>
      <c r="B13" s="47" t="s">
        <v>199</v>
      </c>
      <c r="C13" s="86" t="s">
        <v>203</v>
      </c>
      <c r="D13" s="86" t="s">
        <v>542</v>
      </c>
      <c r="E13" s="86" t="s">
        <v>205</v>
      </c>
      <c r="F13" s="86" t="s">
        <v>123</v>
      </c>
      <c r="G13" s="87" t="s">
        <v>254</v>
      </c>
      <c r="H13" s="57"/>
      <c r="I13" s="53"/>
      <c r="J13" s="53"/>
      <c r="K13" s="53"/>
    </row>
    <row r="14" spans="1:11" s="9" customFormat="1" ht="39.950000000000003" customHeight="1" x14ac:dyDescent="0.2">
      <c r="A14" s="85" t="s">
        <v>218</v>
      </c>
      <c r="B14" s="47" t="s">
        <v>225</v>
      </c>
      <c r="C14" s="86" t="s">
        <v>226</v>
      </c>
      <c r="D14" s="86" t="s">
        <v>542</v>
      </c>
      <c r="E14" s="86" t="s">
        <v>227</v>
      </c>
      <c r="F14" s="86" t="s">
        <v>123</v>
      </c>
      <c r="G14" s="87" t="s">
        <v>271</v>
      </c>
      <c r="H14" s="57"/>
      <c r="I14" s="53"/>
      <c r="J14" s="53"/>
      <c r="K14" s="53"/>
    </row>
    <row r="15" spans="1:11" s="9" customFormat="1" ht="39.950000000000003" customHeight="1" x14ac:dyDescent="0.2">
      <c r="A15" s="95" t="s">
        <v>292</v>
      </c>
      <c r="B15" s="78">
        <v>42461</v>
      </c>
      <c r="C15" s="96" t="s">
        <v>299</v>
      </c>
      <c r="D15" s="96" t="s">
        <v>544</v>
      </c>
      <c r="E15" s="96" t="s">
        <v>307</v>
      </c>
      <c r="F15" s="96" t="s">
        <v>308</v>
      </c>
      <c r="G15" s="99" t="s">
        <v>390</v>
      </c>
      <c r="H15" s="57"/>
      <c r="I15" s="53"/>
      <c r="J15" s="53"/>
      <c r="K15" s="53"/>
    </row>
    <row r="16" spans="1:11" s="9" customFormat="1" ht="144" x14ac:dyDescent="0.2">
      <c r="A16" s="85" t="s">
        <v>293</v>
      </c>
      <c r="B16" s="47">
        <v>42461</v>
      </c>
      <c r="C16" s="86" t="s">
        <v>300</v>
      </c>
      <c r="D16" s="86" t="s">
        <v>542</v>
      </c>
      <c r="E16" s="86" t="s">
        <v>309</v>
      </c>
      <c r="F16" s="86" t="s">
        <v>123</v>
      </c>
      <c r="G16" s="92" t="s">
        <v>487</v>
      </c>
      <c r="H16" s="57"/>
      <c r="I16" s="53"/>
      <c r="J16" s="53"/>
      <c r="K16" s="53"/>
    </row>
    <row r="17" spans="1:11" s="9" customFormat="1" ht="129.75" x14ac:dyDescent="0.2">
      <c r="A17" s="85" t="s">
        <v>298</v>
      </c>
      <c r="B17" s="47">
        <v>42461</v>
      </c>
      <c r="C17" s="86" t="s">
        <v>305</v>
      </c>
      <c r="D17" s="86" t="s">
        <v>545</v>
      </c>
      <c r="E17" s="86" t="s">
        <v>319</v>
      </c>
      <c r="F17" s="86" t="s">
        <v>123</v>
      </c>
      <c r="G17" s="86" t="s">
        <v>367</v>
      </c>
      <c r="H17" s="57"/>
      <c r="I17" s="53"/>
      <c r="J17" s="53"/>
      <c r="K17" s="53"/>
    </row>
    <row r="18" spans="1:11" s="9" customFormat="1" ht="156.75" x14ac:dyDescent="0.2">
      <c r="A18" s="85" t="s">
        <v>324</v>
      </c>
      <c r="B18" s="47">
        <v>42464</v>
      </c>
      <c r="C18" s="86" t="s">
        <v>335</v>
      </c>
      <c r="D18" s="86" t="s">
        <v>543</v>
      </c>
      <c r="E18" s="86" t="s">
        <v>336</v>
      </c>
      <c r="F18" s="86" t="s">
        <v>337</v>
      </c>
      <c r="G18" s="86" t="s">
        <v>387</v>
      </c>
      <c r="H18" s="57"/>
      <c r="I18" s="53"/>
      <c r="J18" s="53"/>
      <c r="K18" s="53"/>
    </row>
    <row r="19" spans="1:11" s="9" customFormat="1" ht="39.950000000000003" customHeight="1" x14ac:dyDescent="0.2">
      <c r="A19" s="85" t="s">
        <v>325</v>
      </c>
      <c r="B19" s="47">
        <v>42464</v>
      </c>
      <c r="C19" s="86" t="s">
        <v>338</v>
      </c>
      <c r="D19" s="86" t="s">
        <v>543</v>
      </c>
      <c r="E19" s="86" t="s">
        <v>339</v>
      </c>
      <c r="F19" s="86" t="s">
        <v>123</v>
      </c>
      <c r="G19" s="86" t="s">
        <v>384</v>
      </c>
      <c r="H19" s="57"/>
      <c r="I19" s="53"/>
      <c r="J19" s="53"/>
      <c r="K19" s="53"/>
    </row>
    <row r="20" spans="1:11" s="9" customFormat="1" ht="39.950000000000003" customHeight="1" x14ac:dyDescent="0.2">
      <c r="A20" s="95" t="s">
        <v>399</v>
      </c>
      <c r="B20" s="78">
        <v>42478</v>
      </c>
      <c r="C20" s="96" t="s">
        <v>421</v>
      </c>
      <c r="D20" s="96" t="s">
        <v>546</v>
      </c>
      <c r="E20" s="96"/>
      <c r="F20" s="96" t="s">
        <v>423</v>
      </c>
      <c r="G20" s="97" t="s">
        <v>494</v>
      </c>
      <c r="H20" s="57"/>
      <c r="I20" s="53"/>
      <c r="J20" s="53"/>
      <c r="K20" s="53"/>
    </row>
    <row r="21" spans="1:11" s="9" customFormat="1" ht="39.950000000000003" customHeight="1" x14ac:dyDescent="0.2">
      <c r="A21" s="85" t="s">
        <v>406</v>
      </c>
      <c r="B21" s="47">
        <v>42478</v>
      </c>
      <c r="C21" s="86" t="s">
        <v>436</v>
      </c>
      <c r="D21" s="86" t="s">
        <v>547</v>
      </c>
      <c r="E21" s="86" t="s">
        <v>438</v>
      </c>
      <c r="F21" s="91" t="s">
        <v>123</v>
      </c>
      <c r="G21" s="87" t="s">
        <v>492</v>
      </c>
      <c r="H21" s="57"/>
      <c r="I21" s="53"/>
      <c r="J21" s="53"/>
      <c r="K21" s="53"/>
    </row>
    <row r="22" spans="1:11" s="9" customFormat="1" ht="39.950000000000003" customHeight="1" x14ac:dyDescent="0.2">
      <c r="A22" s="95" t="s">
        <v>407</v>
      </c>
      <c r="B22" s="78">
        <v>42478</v>
      </c>
      <c r="C22" s="96" t="s">
        <v>439</v>
      </c>
      <c r="D22" s="96" t="s">
        <v>548</v>
      </c>
      <c r="E22" s="96" t="s">
        <v>441</v>
      </c>
      <c r="F22" s="96" t="s">
        <v>442</v>
      </c>
      <c r="G22" s="97" t="s">
        <v>488</v>
      </c>
      <c r="H22" s="57"/>
      <c r="I22" s="53"/>
      <c r="J22" s="53"/>
      <c r="K22" s="53"/>
    </row>
    <row r="23" spans="1:11" s="9" customFormat="1" ht="39.950000000000003" customHeight="1" x14ac:dyDescent="0.2">
      <c r="A23" s="85" t="s">
        <v>652</v>
      </c>
      <c r="B23" s="47">
        <v>42542</v>
      </c>
      <c r="C23" s="86" t="s">
        <v>653</v>
      </c>
      <c r="D23" s="86" t="s">
        <v>672</v>
      </c>
      <c r="E23" s="86" t="s">
        <v>670</v>
      </c>
      <c r="F23" s="86" t="s">
        <v>610</v>
      </c>
      <c r="G23" s="86" t="s">
        <v>670</v>
      </c>
      <c r="H23" s="57"/>
      <c r="I23" s="53"/>
      <c r="J23" s="53"/>
      <c r="K23" s="53"/>
    </row>
    <row r="24" spans="1:11" s="9" customFormat="1" ht="39.950000000000003" customHeight="1" x14ac:dyDescent="0.2">
      <c r="A24" s="64" t="s">
        <v>702</v>
      </c>
      <c r="B24" s="47">
        <v>42566</v>
      </c>
      <c r="C24" s="53" t="s">
        <v>703</v>
      </c>
      <c r="D24" s="53" t="s">
        <v>704</v>
      </c>
      <c r="E24" s="53" t="s">
        <v>705</v>
      </c>
      <c r="F24" s="53" t="s">
        <v>761</v>
      </c>
      <c r="G24" s="63" t="s">
        <v>752</v>
      </c>
      <c r="H24" s="83" t="s">
        <v>741</v>
      </c>
      <c r="I24" s="53"/>
      <c r="J24" s="53"/>
      <c r="K24" s="53"/>
    </row>
    <row r="25" spans="1:11" s="9" customFormat="1" ht="39.950000000000003" customHeight="1" x14ac:dyDescent="0.2">
      <c r="A25" s="64" t="s">
        <v>795</v>
      </c>
      <c r="B25" s="47" t="s">
        <v>791</v>
      </c>
      <c r="C25" s="53" t="s">
        <v>796</v>
      </c>
      <c r="D25" s="53" t="s">
        <v>797</v>
      </c>
      <c r="E25" s="53" t="s">
        <v>798</v>
      </c>
      <c r="F25" s="53" t="s">
        <v>77</v>
      </c>
      <c r="G25" s="53" t="s">
        <v>809</v>
      </c>
      <c r="H25" s="83" t="s">
        <v>819</v>
      </c>
      <c r="I25" s="53"/>
      <c r="J25" s="53"/>
      <c r="K25" s="53"/>
    </row>
    <row r="26" spans="1:11" s="9" customFormat="1" ht="39.950000000000003" customHeight="1" x14ac:dyDescent="0.2">
      <c r="A26" s="64" t="s">
        <v>940</v>
      </c>
      <c r="B26" s="47" t="s">
        <v>954</v>
      </c>
      <c r="C26" s="53" t="s">
        <v>941</v>
      </c>
      <c r="D26" s="53" t="s">
        <v>942</v>
      </c>
      <c r="E26" s="53" t="s">
        <v>943</v>
      </c>
      <c r="F26" s="53" t="s">
        <v>944</v>
      </c>
      <c r="G26" s="53" t="s">
        <v>943</v>
      </c>
      <c r="H26" s="57"/>
      <c r="I26" s="53"/>
      <c r="J26" s="53"/>
      <c r="K26" s="53"/>
    </row>
    <row r="27" spans="1:11" s="9" customFormat="1" ht="39.950000000000003" customHeight="1" x14ac:dyDescent="0.2">
      <c r="A27" s="66" t="s">
        <v>979</v>
      </c>
      <c r="B27" s="67" t="s">
        <v>980</v>
      </c>
      <c r="C27" s="68" t="s">
        <v>987</v>
      </c>
      <c r="D27" s="68" t="s">
        <v>868</v>
      </c>
      <c r="E27" s="68"/>
      <c r="F27" s="68" t="s">
        <v>989</v>
      </c>
      <c r="G27" s="68" t="s">
        <v>1009</v>
      </c>
      <c r="H27" s="57"/>
      <c r="I27" s="53"/>
      <c r="J27" s="53"/>
      <c r="K27" s="53"/>
    </row>
    <row r="28" spans="1:11" s="9" customFormat="1" ht="39.950000000000003" customHeight="1" x14ac:dyDescent="0.2">
      <c r="A28" s="64" t="s">
        <v>1060</v>
      </c>
      <c r="B28" s="47" t="s">
        <v>1059</v>
      </c>
      <c r="C28" s="53" t="s">
        <v>1063</v>
      </c>
      <c r="D28" s="53" t="s">
        <v>1064</v>
      </c>
      <c r="E28" s="53" t="s">
        <v>468</v>
      </c>
      <c r="F28" s="53" t="s">
        <v>77</v>
      </c>
      <c r="G28" s="53" t="s">
        <v>468</v>
      </c>
      <c r="H28" s="57"/>
      <c r="I28" s="53"/>
      <c r="J28" s="53"/>
      <c r="K28" s="53"/>
    </row>
    <row r="29" spans="1:11" s="9" customFormat="1" ht="39.950000000000003" customHeight="1" x14ac:dyDescent="0.2">
      <c r="A29" s="44"/>
      <c r="B29" s="50"/>
      <c r="C29" s="56"/>
      <c r="D29" s="57"/>
      <c r="E29" s="57"/>
      <c r="F29" s="57"/>
      <c r="G29" s="44"/>
      <c r="H29" s="57"/>
      <c r="I29" s="53"/>
      <c r="J29" s="53"/>
      <c r="K29" s="53"/>
    </row>
    <row r="30" spans="1:11" s="9" customFormat="1" ht="39.950000000000003" customHeight="1" x14ac:dyDescent="0.2">
      <c r="A30" s="44"/>
      <c r="B30" s="50"/>
      <c r="C30" s="56"/>
      <c r="D30" s="57"/>
      <c r="E30" s="57"/>
      <c r="F30" s="57"/>
      <c r="G30" s="44"/>
      <c r="H30" s="57"/>
      <c r="I30" s="53"/>
      <c r="J30" s="53"/>
      <c r="K30" s="53"/>
    </row>
    <row r="31" spans="1:11" s="9" customFormat="1" ht="39.950000000000003" customHeight="1" x14ac:dyDescent="0.2">
      <c r="A31" s="44"/>
      <c r="B31" s="50"/>
      <c r="C31" s="56"/>
      <c r="D31" s="57"/>
      <c r="E31" s="57"/>
      <c r="F31" s="57"/>
      <c r="G31" s="44"/>
      <c r="H31" s="57"/>
      <c r="I31" s="53"/>
      <c r="J31" s="53"/>
      <c r="K31" s="53"/>
    </row>
    <row r="32" spans="1:11" s="9" customFormat="1" ht="39.950000000000003" customHeight="1" x14ac:dyDescent="0.2">
      <c r="A32" s="44"/>
      <c r="B32" s="50"/>
      <c r="C32" s="56"/>
      <c r="D32" s="57"/>
      <c r="E32" s="57"/>
      <c r="F32" s="57"/>
      <c r="G32" s="44"/>
      <c r="H32" s="57"/>
      <c r="I32" s="53"/>
      <c r="J32" s="53"/>
      <c r="K32" s="53"/>
    </row>
    <row r="33" spans="1:11" s="9" customFormat="1" ht="39.950000000000003" customHeight="1" x14ac:dyDescent="0.2">
      <c r="A33" s="44"/>
      <c r="B33" s="50"/>
      <c r="C33" s="56"/>
      <c r="D33" s="57"/>
      <c r="E33" s="57"/>
      <c r="F33" s="57"/>
      <c r="G33" s="44"/>
      <c r="H33" s="57"/>
      <c r="I33" s="53"/>
      <c r="J33" s="53"/>
      <c r="K33" s="53"/>
    </row>
    <row r="34" spans="1:11" s="9" customFormat="1" ht="39.950000000000003" customHeight="1" x14ac:dyDescent="0.2">
      <c r="A34" s="44"/>
      <c r="B34" s="50"/>
      <c r="C34" s="56"/>
      <c r="D34" s="123"/>
      <c r="E34" s="57"/>
      <c r="F34" s="57"/>
      <c r="G34" s="44"/>
      <c r="H34" s="57"/>
      <c r="I34" s="53"/>
      <c r="J34" s="53"/>
      <c r="K34" s="53"/>
    </row>
    <row r="35" spans="1:11" s="9" customFormat="1" ht="39.950000000000003" customHeight="1" x14ac:dyDescent="0.2">
      <c r="A35" s="44"/>
      <c r="B35" s="50"/>
      <c r="C35" s="56"/>
      <c r="D35" s="57"/>
      <c r="E35" s="57"/>
      <c r="F35" s="57"/>
      <c r="G35" s="44"/>
      <c r="H35" s="57"/>
      <c r="I35" s="53"/>
      <c r="J35" s="53"/>
      <c r="K35" s="53"/>
    </row>
    <row r="36" spans="1:11" s="9" customFormat="1" ht="39.950000000000003" customHeight="1" x14ac:dyDescent="0.2">
      <c r="A36" s="44"/>
      <c r="B36" s="50"/>
      <c r="C36" s="56"/>
      <c r="D36" s="57"/>
      <c r="E36" s="57" t="s">
        <v>7</v>
      </c>
      <c r="F36" s="57"/>
      <c r="G36" s="44"/>
      <c r="H36" s="57"/>
      <c r="I36" s="53"/>
      <c r="J36" s="53"/>
      <c r="K36" s="53"/>
    </row>
    <row r="37" spans="1:11" s="9" customFormat="1" ht="39.950000000000003" customHeight="1" x14ac:dyDescent="0.2">
      <c r="A37" s="44"/>
      <c r="B37" s="50"/>
      <c r="C37" s="56"/>
      <c r="D37" s="57"/>
      <c r="E37" s="57"/>
      <c r="F37" s="57"/>
      <c r="G37" s="44"/>
      <c r="H37" s="57"/>
      <c r="I37" s="53"/>
      <c r="J37" s="53"/>
      <c r="K37" s="53"/>
    </row>
    <row r="38" spans="1:11" s="9" customFormat="1" ht="39.950000000000003" customHeight="1" x14ac:dyDescent="0.2">
      <c r="A38" s="44"/>
      <c r="B38" s="50"/>
      <c r="C38" s="56"/>
      <c r="D38" s="57"/>
      <c r="E38" s="57"/>
      <c r="F38" s="57"/>
      <c r="G38" s="44"/>
      <c r="H38" s="57"/>
      <c r="I38" s="53"/>
      <c r="J38" s="53"/>
      <c r="K38" s="53"/>
    </row>
    <row r="39" spans="1:11" s="9" customFormat="1" ht="39.950000000000003" customHeight="1" x14ac:dyDescent="0.2">
      <c r="A39" s="44"/>
      <c r="B39" s="50"/>
      <c r="C39" s="56"/>
      <c r="D39" s="57"/>
      <c r="E39" s="57"/>
      <c r="F39" s="57"/>
      <c r="G39" s="44"/>
      <c r="H39" s="57"/>
      <c r="I39" s="53"/>
      <c r="J39" s="53"/>
      <c r="K39" s="53"/>
    </row>
    <row r="40" spans="1:11" s="9" customFormat="1" ht="39.950000000000003" customHeight="1" x14ac:dyDescent="0.2">
      <c r="A40" s="44"/>
      <c r="B40" s="50"/>
      <c r="C40" s="56"/>
      <c r="D40" s="57"/>
      <c r="E40" s="57"/>
      <c r="F40" s="57"/>
      <c r="G40" s="44"/>
      <c r="H40" s="57"/>
      <c r="I40" s="53"/>
      <c r="J40" s="53"/>
      <c r="K40" s="53"/>
    </row>
    <row r="41" spans="1:11" s="9" customFormat="1" ht="39.950000000000003" customHeight="1" x14ac:dyDescent="0.2">
      <c r="A41" s="44"/>
      <c r="B41" s="50"/>
      <c r="C41" s="56"/>
      <c r="D41" s="57"/>
      <c r="E41" s="57"/>
      <c r="F41" s="57"/>
      <c r="G41" s="44"/>
      <c r="H41" s="57"/>
      <c r="I41" s="53"/>
      <c r="J41" s="53"/>
      <c r="K41" s="53"/>
    </row>
    <row r="42" spans="1:11" s="9" customFormat="1" ht="39.950000000000003" customHeight="1" x14ac:dyDescent="0.2">
      <c r="A42" s="44"/>
      <c r="B42" s="50"/>
      <c r="C42" s="56"/>
      <c r="D42" s="57"/>
      <c r="E42" s="57"/>
      <c r="F42" s="57"/>
      <c r="G42" s="44"/>
      <c r="H42" s="57"/>
      <c r="I42" s="53"/>
      <c r="J42" s="53"/>
      <c r="K42" s="53"/>
    </row>
    <row r="43" spans="1:11" s="9" customFormat="1" ht="39.950000000000003" customHeight="1" x14ac:dyDescent="0.2">
      <c r="A43" s="45"/>
      <c r="B43" s="51"/>
      <c r="C43" s="58"/>
      <c r="D43" s="59"/>
      <c r="E43" s="59"/>
      <c r="F43" s="59"/>
      <c r="G43" s="45"/>
      <c r="H43" s="59"/>
      <c r="I43" s="53"/>
      <c r="J43" s="53"/>
      <c r="K43" s="53"/>
    </row>
    <row r="44" spans="1:11" s="9" customFormat="1" ht="39.950000000000003" customHeight="1" x14ac:dyDescent="0.2">
      <c r="A44" s="45"/>
      <c r="B44" s="51"/>
      <c r="C44" s="58"/>
      <c r="D44" s="59"/>
      <c r="E44" s="59"/>
      <c r="F44" s="59"/>
      <c r="G44" s="45"/>
      <c r="H44" s="59"/>
      <c r="I44" s="53"/>
      <c r="J44" s="53"/>
      <c r="K44" s="53"/>
    </row>
    <row r="45" spans="1:11" s="9" customFormat="1" ht="39.950000000000003" customHeight="1" x14ac:dyDescent="0.2">
      <c r="A45" s="45"/>
      <c r="B45" s="51"/>
      <c r="C45" s="58"/>
      <c r="D45" s="59"/>
      <c r="E45" s="59"/>
      <c r="F45" s="59"/>
      <c r="G45" s="45"/>
      <c r="H45" s="59"/>
      <c r="I45" s="53"/>
      <c r="J45" s="53"/>
      <c r="K45" s="53"/>
    </row>
    <row r="46" spans="1:11" s="9" customFormat="1" ht="39.950000000000003" customHeight="1" x14ac:dyDescent="0.2">
      <c r="A46" s="45"/>
      <c r="B46" s="51"/>
      <c r="C46" s="58"/>
      <c r="D46" s="59"/>
      <c r="E46" s="59"/>
      <c r="F46" s="59"/>
      <c r="G46" s="45"/>
      <c r="H46" s="59"/>
      <c r="I46" s="53"/>
      <c r="J46" s="53"/>
      <c r="K46" s="53"/>
    </row>
    <row r="47" spans="1:11" s="9" customFormat="1" ht="39.950000000000003" customHeight="1" x14ac:dyDescent="0.2">
      <c r="A47" s="45"/>
      <c r="B47" s="51"/>
      <c r="C47" s="58"/>
      <c r="D47" s="59"/>
      <c r="E47" s="59"/>
      <c r="F47" s="59"/>
      <c r="G47" s="45"/>
      <c r="H47" s="59"/>
      <c r="I47" s="53"/>
      <c r="J47" s="53"/>
      <c r="K47" s="53"/>
    </row>
    <row r="48" spans="1:11" s="9" customFormat="1" ht="39.950000000000003" customHeight="1" x14ac:dyDescent="0.2">
      <c r="A48" s="45"/>
      <c r="B48" s="51"/>
      <c r="C48" s="58"/>
      <c r="D48" s="59"/>
      <c r="E48" s="59"/>
      <c r="F48" s="59"/>
      <c r="G48" s="45"/>
      <c r="H48" s="59"/>
      <c r="I48" s="53"/>
      <c r="J48" s="53"/>
      <c r="K48" s="53"/>
    </row>
    <row r="49" spans="1:11" s="9" customFormat="1" ht="39.950000000000003" customHeight="1" x14ac:dyDescent="0.2">
      <c r="A49" s="45"/>
      <c r="B49" s="51"/>
      <c r="C49" s="58"/>
      <c r="D49" s="59"/>
      <c r="E49" s="59"/>
      <c r="F49" s="59"/>
      <c r="G49" s="45"/>
      <c r="H49" s="59"/>
      <c r="I49" s="53"/>
      <c r="J49" s="53"/>
      <c r="K49" s="53"/>
    </row>
    <row r="50" spans="1:11" ht="39.950000000000003" customHeight="1" x14ac:dyDescent="0.2">
      <c r="A50" s="46"/>
      <c r="B50" s="52"/>
      <c r="C50" s="60"/>
      <c r="D50" s="61"/>
      <c r="E50" s="61"/>
      <c r="F50" s="61"/>
      <c r="G50" s="62"/>
      <c r="H50" s="61"/>
      <c r="I50" s="53"/>
      <c r="J50" s="53"/>
      <c r="K50" s="53"/>
    </row>
    <row r="51" spans="1:11" ht="13.5" thickBot="1" x14ac:dyDescent="0.25"/>
    <row r="52" spans="1:11" ht="13.5" thickBot="1" x14ac:dyDescent="0.25">
      <c r="A52" s="5"/>
      <c r="B52" s="4" t="s">
        <v>9</v>
      </c>
      <c r="C52" s="19"/>
      <c r="D52" s="4" t="s">
        <v>11</v>
      </c>
    </row>
    <row r="53" spans="1:11" ht="8.25" customHeight="1" thickBot="1" x14ac:dyDescent="0.25"/>
    <row r="54" spans="1:11" ht="13.5" thickBot="1" x14ac:dyDescent="0.25">
      <c r="A54" s="6"/>
      <c r="B54" s="4" t="s">
        <v>10</v>
      </c>
      <c r="C54" s="20"/>
      <c r="D54" s="4" t="s">
        <v>12</v>
      </c>
    </row>
    <row r="55" spans="1:11" ht="7.5" customHeight="1" x14ac:dyDescent="0.2"/>
    <row r="56" spans="1:11" x14ac:dyDescent="0.2"/>
    <row r="57" spans="1:11" ht="9.75" customHeight="1" x14ac:dyDescent="0.2"/>
    <row r="58" spans="1:11" x14ac:dyDescent="0.2"/>
    <row r="59" spans="1:11" x14ac:dyDescent="0.2"/>
    <row r="60" spans="1:11" x14ac:dyDescent="0.2"/>
    <row r="61" spans="1:11" x14ac:dyDescent="0.2"/>
    <row r="62" spans="1:11" hidden="1" x14ac:dyDescent="0.2"/>
    <row r="63" spans="1:11" hidden="1" x14ac:dyDescent="0.2"/>
    <row r="64" spans="1:11" hidden="1" x14ac:dyDescent="0.2"/>
    <row r="65" spans="9:10" hidden="1" x14ac:dyDescent="0.2"/>
    <row r="66" spans="9:10" hidden="1" x14ac:dyDescent="0.2"/>
    <row r="67" spans="9:10" hidden="1" x14ac:dyDescent="0.2"/>
    <row r="68" spans="9:10" hidden="1" x14ac:dyDescent="0.2"/>
    <row r="69" spans="9:10" hidden="1" x14ac:dyDescent="0.2"/>
    <row r="70" spans="9:10" hidden="1" x14ac:dyDescent="0.2"/>
    <row r="71" spans="9:10" x14ac:dyDescent="0.2"/>
    <row r="72" spans="9:10" x14ac:dyDescent="0.2"/>
    <row r="73" spans="9:10" x14ac:dyDescent="0.2"/>
    <row r="74" spans="9:10" x14ac:dyDescent="0.2"/>
    <row r="75" spans="9:10" x14ac:dyDescent="0.2"/>
    <row r="76" spans="9:10" ht="13.5" thickBot="1" x14ac:dyDescent="0.25"/>
    <row r="77" spans="9:10" ht="16.5" thickTop="1" x14ac:dyDescent="0.25">
      <c r="I77" s="41" t="s">
        <v>57</v>
      </c>
      <c r="J77" s="42">
        <f>COUNT(A9:A50)</f>
        <v>0</v>
      </c>
    </row>
    <row r="78" spans="9:10" x14ac:dyDescent="0.2">
      <c r="I78" s="35" t="s">
        <v>40</v>
      </c>
      <c r="J78" s="36">
        <f>COUNTIFS($J$9:$J$50,"COMISIÓN HACIENDA")</f>
        <v>0</v>
      </c>
    </row>
    <row r="79" spans="9:10" x14ac:dyDescent="0.2">
      <c r="I79" s="35" t="s">
        <v>21</v>
      </c>
      <c r="J79" s="36">
        <f>COUNTIFS($I$9:$I$50,"PENDIENTE DEBATE")</f>
        <v>1</v>
      </c>
    </row>
    <row r="80" spans="9:10" x14ac:dyDescent="0.2">
      <c r="I80" s="35" t="s">
        <v>41</v>
      </c>
      <c r="J80" s="36">
        <f>SUM(J81:J82)</f>
        <v>0</v>
      </c>
    </row>
    <row r="81" spans="9:10" x14ac:dyDescent="0.2">
      <c r="I81" s="38" t="s">
        <v>32</v>
      </c>
      <c r="J81" s="39">
        <f>COUNTIFS($I$9:$I$50,"CITAR NUEVAMENTE")</f>
        <v>0</v>
      </c>
    </row>
    <row r="82" spans="9:10" x14ac:dyDescent="0.2">
      <c r="I82" s="38" t="s">
        <v>22</v>
      </c>
      <c r="J82" s="39">
        <f>COUNTIFS($I$9:$I$50,"DEBATE CONCLUIDO")</f>
        <v>0</v>
      </c>
    </row>
    <row r="83" spans="9:10" x14ac:dyDescent="0.2">
      <c r="I83" s="35" t="s">
        <v>43</v>
      </c>
      <c r="J83" s="36">
        <f>COUNTIFS($I$9:$I$50,"ARCHIVADA")</f>
        <v>0</v>
      </c>
    </row>
    <row r="84" spans="9:10" x14ac:dyDescent="0.2">
      <c r="I84" s="35" t="s">
        <v>44</v>
      </c>
      <c r="J84" s="36">
        <f>SUM(J85:J87)</f>
        <v>0</v>
      </c>
    </row>
    <row r="85" spans="9:10" x14ac:dyDescent="0.2">
      <c r="I85" s="38" t="s">
        <v>58</v>
      </c>
      <c r="J85" s="40">
        <f>COUNTIFS($J$9:$J$50,"TRASLADADA A COM. PLAN")</f>
        <v>0</v>
      </c>
    </row>
    <row r="86" spans="9:10" x14ac:dyDescent="0.2">
      <c r="I86" s="38" t="s">
        <v>59</v>
      </c>
      <c r="J86" s="40">
        <f>COUNTIFS($J$9:$J$50,"TRASLADADA A COM. GOBIERNO")</f>
        <v>0</v>
      </c>
    </row>
    <row r="87" spans="9:10" x14ac:dyDescent="0.2">
      <c r="I87" s="38" t="s">
        <v>60</v>
      </c>
      <c r="J87" s="40">
        <f>COUNTIFS($J$9:$J$50,"TRASLADADA A SEC. GRAL")</f>
        <v>0</v>
      </c>
    </row>
    <row r="88" spans="9:10" x14ac:dyDescent="0.2">
      <c r="I88" s="35" t="s">
        <v>45</v>
      </c>
      <c r="J88" s="36">
        <f>SUM(J89:J91)</f>
        <v>1</v>
      </c>
    </row>
    <row r="89" spans="9:10" x14ac:dyDescent="0.2">
      <c r="I89" s="33" t="s">
        <v>61</v>
      </c>
      <c r="J89" s="34">
        <f>COUNTIFS($J$9:$J$50,"RECIBIDA DE COM. PLAN")</f>
        <v>1</v>
      </c>
    </row>
    <row r="90" spans="9:10" x14ac:dyDescent="0.2">
      <c r="I90" s="33" t="s">
        <v>62</v>
      </c>
      <c r="J90" s="34">
        <f>COUNTIFS($J$9:$J$50,"RECIBIDA DE COM. GOBIERNO")</f>
        <v>0</v>
      </c>
    </row>
    <row r="91" spans="9:10" x14ac:dyDescent="0.2">
      <c r="I91" s="33" t="s">
        <v>63</v>
      </c>
      <c r="J91" s="34">
        <f>COUNTIFS($J$9:$J$50,"RECIBIDA DE SEC. GRAL")</f>
        <v>0</v>
      </c>
    </row>
    <row r="92" spans="9:10" ht="13.5" thickBot="1" x14ac:dyDescent="0.25">
      <c r="I92" s="37" t="s">
        <v>33</v>
      </c>
      <c r="J92" s="36">
        <f>COUNTIFS($K$9:$K$50,"PRIORIZADAS")</f>
        <v>0</v>
      </c>
    </row>
    <row r="93" spans="9:10" ht="13.5" thickTop="1" x14ac:dyDescent="0.2"/>
    <row r="94" spans="9:10" x14ac:dyDescent="0.2"/>
    <row r="95" spans="9:10" x14ac:dyDescent="0.2"/>
    <row r="96" spans="9:10" x14ac:dyDescent="0.2"/>
    <row r="97" x14ac:dyDescent="0.2"/>
    <row r="98" x14ac:dyDescent="0.2"/>
    <row r="99" x14ac:dyDescent="0.2"/>
    <row r="100" x14ac:dyDescent="0.2"/>
    <row r="101" x14ac:dyDescent="0.2"/>
    <row r="102" x14ac:dyDescent="0.2"/>
    <row r="103" x14ac:dyDescent="0.2"/>
    <row r="104" ht="12.75" customHeight="1" x14ac:dyDescent="0.2"/>
    <row r="105" ht="12.75" customHeight="1" x14ac:dyDescent="0.2"/>
  </sheetData>
  <mergeCells count="7">
    <mergeCell ref="A7:H7"/>
    <mergeCell ref="A1:B3"/>
    <mergeCell ref="C1:G1"/>
    <mergeCell ref="C2:G3"/>
    <mergeCell ref="B4:H4"/>
    <mergeCell ref="A5:H5"/>
    <mergeCell ref="A6:H6"/>
  </mergeCells>
  <printOptions horizontalCentered="1" verticalCentered="1"/>
  <pageMargins left="0.15748031496062992" right="0.15748031496062992" top="0.43307086614173229" bottom="0.43307086614173229" header="0" footer="0"/>
  <pageSetup paperSize="14" scale="80" orientation="landscape" r:id="rId1"/>
  <headerFooter alignWithMargins="0">
    <oddFooter>&amp;L&amp;G&amp;C&amp;9“EL CONCEJO VIVE Y SIENTE A BOGOTA”
&amp;R&amp;G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Hoja1!$C$5:$C$7</xm:f>
          </x14:formula1>
          <xm:sqref>K9:K10 K12:K50</xm:sqref>
        </x14:dataValidation>
        <x14:dataValidation type="list" allowBlank="1" showInputMessage="1" showErrorMessage="1">
          <x14:formula1>
            <xm:f>Hoja1!$A$5:$A$12</xm:f>
          </x14:formula1>
          <xm:sqref>J9:J10 J12:J50</xm:sqref>
        </x14:dataValidation>
        <x14:dataValidation type="list" allowBlank="1" showInputMessage="1" showErrorMessage="1">
          <x14:formula1>
            <xm:f>Hoja1!$B$5:$B$9</xm:f>
          </x14:formula1>
          <xm:sqref>I9:I10 I12:I50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5"/>
  <sheetViews>
    <sheetView zoomScale="85" zoomScaleNormal="85" workbookViewId="0">
      <selection activeCell="A12" sqref="A12"/>
    </sheetView>
  </sheetViews>
  <sheetFormatPr baseColWidth="10" defaultColWidth="0" defaultRowHeight="12.75" customHeight="1" zeroHeight="1" x14ac:dyDescent="0.2"/>
  <cols>
    <col min="1" max="1" width="11.85546875" style="1" customWidth="1"/>
    <col min="2" max="2" width="21.85546875" style="1" bestFit="1" customWidth="1"/>
    <col min="3" max="3" width="38.42578125" style="18" customWidth="1"/>
    <col min="4" max="4" width="28.28515625" style="1" customWidth="1"/>
    <col min="5" max="5" width="27.85546875" style="1" customWidth="1"/>
    <col min="6" max="6" width="24.5703125" style="1" customWidth="1"/>
    <col min="7" max="7" width="31.28515625" style="2" customWidth="1"/>
    <col min="8" max="9" width="20.85546875" style="1" customWidth="1"/>
    <col min="10" max="10" width="24.5703125" style="1" customWidth="1"/>
    <col min="11" max="11" width="20.85546875" style="1" customWidth="1"/>
    <col min="12" max="12" width="11.42578125" style="1" customWidth="1"/>
    <col min="13" max="16384" width="0" style="1" hidden="1"/>
  </cols>
  <sheetData>
    <row r="1" spans="1:12" ht="30.75" customHeight="1" x14ac:dyDescent="0.2">
      <c r="A1" s="137" t="s">
        <v>17</v>
      </c>
      <c r="B1" s="138"/>
      <c r="C1" s="152" t="s">
        <v>37</v>
      </c>
      <c r="D1" s="152"/>
      <c r="E1" s="152"/>
      <c r="F1" s="152"/>
      <c r="G1" s="153"/>
      <c r="H1" s="15" t="s">
        <v>15</v>
      </c>
      <c r="I1" s="16"/>
      <c r="J1" s="16"/>
      <c r="K1" s="16"/>
    </row>
    <row r="2" spans="1:12" ht="29.25" customHeight="1" x14ac:dyDescent="0.2">
      <c r="A2" s="139"/>
      <c r="B2" s="140"/>
      <c r="C2" s="146" t="s">
        <v>8</v>
      </c>
      <c r="D2" s="147"/>
      <c r="E2" s="147"/>
      <c r="F2" s="147"/>
      <c r="G2" s="148"/>
      <c r="H2" s="15" t="s">
        <v>13</v>
      </c>
      <c r="I2" s="16"/>
      <c r="J2" s="16"/>
      <c r="K2" s="16"/>
    </row>
    <row r="3" spans="1:12" ht="33.75" customHeight="1" x14ac:dyDescent="0.2">
      <c r="A3" s="141"/>
      <c r="B3" s="142"/>
      <c r="C3" s="149"/>
      <c r="D3" s="150"/>
      <c r="E3" s="150"/>
      <c r="F3" s="150"/>
      <c r="G3" s="151"/>
      <c r="H3" s="15" t="s">
        <v>16</v>
      </c>
      <c r="I3" s="16"/>
      <c r="J3" s="16"/>
      <c r="K3" s="16"/>
    </row>
    <row r="4" spans="1:12" ht="24" customHeight="1" x14ac:dyDescent="0.2">
      <c r="A4" s="7"/>
      <c r="B4" s="143" t="s">
        <v>18</v>
      </c>
      <c r="C4" s="143"/>
      <c r="D4" s="143"/>
      <c r="E4" s="143"/>
      <c r="F4" s="143"/>
      <c r="G4" s="143"/>
      <c r="H4" s="143"/>
      <c r="I4" s="8"/>
      <c r="J4" s="8"/>
      <c r="K4" s="8"/>
    </row>
    <row r="5" spans="1:12" ht="31.5" customHeight="1" x14ac:dyDescent="0.2">
      <c r="A5" s="144" t="s">
        <v>19</v>
      </c>
      <c r="B5" s="144"/>
      <c r="C5" s="144"/>
      <c r="D5" s="144"/>
      <c r="E5" s="144"/>
      <c r="F5" s="144"/>
      <c r="G5" s="144"/>
      <c r="H5" s="144"/>
      <c r="I5" s="13"/>
      <c r="J5" s="13"/>
      <c r="K5" s="13"/>
    </row>
    <row r="6" spans="1:12" ht="11.25" customHeight="1" x14ac:dyDescent="0.2">
      <c r="A6" s="144" t="s">
        <v>38</v>
      </c>
      <c r="B6" s="144"/>
      <c r="C6" s="144"/>
      <c r="D6" s="144"/>
      <c r="E6" s="144"/>
      <c r="F6" s="144"/>
      <c r="G6" s="144"/>
      <c r="H6" s="144"/>
      <c r="I6" s="13"/>
      <c r="J6" s="13"/>
      <c r="K6" s="13"/>
    </row>
    <row r="7" spans="1:12" ht="31.5" customHeight="1" x14ac:dyDescent="0.2">
      <c r="A7" s="145"/>
      <c r="B7" s="145"/>
      <c r="C7" s="145"/>
      <c r="D7" s="145"/>
      <c r="E7" s="145"/>
      <c r="F7" s="145"/>
      <c r="G7" s="145"/>
      <c r="H7" s="145"/>
      <c r="I7" s="12"/>
      <c r="J7" s="12"/>
      <c r="K7" s="12"/>
    </row>
    <row r="8" spans="1:12" s="9" customFormat="1" ht="47.25" customHeight="1" x14ac:dyDescent="0.2">
      <c r="A8" s="14" t="s">
        <v>14</v>
      </c>
      <c r="B8" s="10" t="s">
        <v>5</v>
      </c>
      <c r="C8" s="14" t="s">
        <v>6</v>
      </c>
      <c r="D8" s="11" t="s">
        <v>3</v>
      </c>
      <c r="E8" s="11" t="s">
        <v>0</v>
      </c>
      <c r="F8" s="11" t="s">
        <v>2</v>
      </c>
      <c r="G8" s="14" t="s">
        <v>1</v>
      </c>
      <c r="H8" s="11" t="s">
        <v>4</v>
      </c>
      <c r="I8" s="11" t="s">
        <v>20</v>
      </c>
      <c r="J8" s="11" t="s">
        <v>35</v>
      </c>
      <c r="K8" s="11" t="s">
        <v>36</v>
      </c>
    </row>
    <row r="9" spans="1:12" s="9" customFormat="1" ht="39.950000000000003" customHeight="1" x14ac:dyDescent="0.2">
      <c r="A9" s="49" t="str">
        <f>'RELAC. PROPOSIC.'!A10</f>
        <v>022</v>
      </c>
      <c r="B9" s="49">
        <f>'RELAC. PROPOSIC.'!B10</f>
        <v>42410</v>
      </c>
      <c r="C9" s="49" t="str">
        <f>'RELAC. PROPOSIC.'!C10</f>
        <v>Situación financiera de Transmilenio</v>
      </c>
      <c r="D9" s="49" t="str">
        <f>'RELAC. PROPOSIC.'!D10</f>
        <v>Honorable Concejal
JUAN CARLOS FLÓREZ ARCILA
BANCADA PARTIDO ALIANZA SOCIAL INDEPENDIENTE</v>
      </c>
      <c r="E9" s="49" t="str">
        <f>'RELAC. PROPOSIC.'!E10</f>
        <v xml:space="preserve">Gerente Transmilenio
Secret Distr Movilidad
Secret Distr Hacienda
</v>
      </c>
      <c r="F9" s="49" t="str">
        <f>'RELAC. PROPOSIC.'!F10</f>
        <v>Contralor Distrital
Personero Distrital
Veedora Distrital</v>
      </c>
      <c r="G9" s="49" t="str">
        <f>'RELAC. PROPOSIC.'!G10</f>
        <v>RESPT-S-D-HACIENDA (17-02-2016)
RESPT-S-D-MOVILIDAD (17-02-2016)
RESPT-TRANSMILENIO (17-02-2016) 4CD</v>
      </c>
      <c r="H9" s="49" t="str">
        <f>'RELAC. PROPOSIC.'!H10</f>
        <v>ENVIO DE CUEST (12-02-2016)
PRIORIZADA
(17-02-2016)
1ER. DEBATE 
(28-03-2016)
2DO. DEBATE 
(5-06-2016)</v>
      </c>
      <c r="I9" s="49" t="str">
        <f>'RELAC. PROPOSIC.'!J10</f>
        <v>CITAR NUEVAMENTE</v>
      </c>
      <c r="J9" s="49">
        <f>'RELAC. PROPOSIC.'!K10</f>
        <v>0</v>
      </c>
      <c r="K9" s="49" t="str">
        <f>'RELAC. PROPOSIC.'!L10</f>
        <v>PRIORIZADAS</v>
      </c>
    </row>
    <row r="10" spans="1:12" s="9" customFormat="1" ht="39.950000000000003" customHeight="1" x14ac:dyDescent="0.2">
      <c r="A10" s="124" t="str">
        <f>'RELAC. PROPOSIC.'!A19</f>
        <v>060</v>
      </c>
      <c r="B10" s="124">
        <f>'RELAC. PROPOSIC.'!B19</f>
        <v>42418</v>
      </c>
      <c r="C10" s="124" t="str">
        <f>'RELAC. PROPOSIC.'!C19</f>
        <v xml:space="preserve">Estado actual de los hospitales Meissen, Kennedy y Tintal </v>
      </c>
      <c r="D10" s="124" t="str">
        <f>'RELAC. PROPOSIC.'!D19</f>
        <v>Honorable Concejal
JUAN CARLOS FLÓREZ ARCILA
BANCADA PARTIDO ALIANZA SOCIAL INDEPENDIENTE</v>
      </c>
      <c r="E10" s="124" t="str">
        <f>'RELAC. PROPOSIC.'!E19</f>
        <v>Secret Distr Salud</v>
      </c>
      <c r="F10" s="124" t="str">
        <f>'RELAC. PROPOSIC.'!F19</f>
        <v xml:space="preserve">Contralor Distrital
Personero Distrital
Veedora Distrital
Gerente Hospt Kennedy
Gerente Hospt Meissen
</v>
      </c>
      <c r="G10" s="124" t="str">
        <f>'RELAC. PROPOSIC.'!G19</f>
        <v>RESPT-S-D-SALUD (02-03-2016) 1CD</v>
      </c>
      <c r="H10" s="124" t="str">
        <f>'RELAC. PROPOSIC.'!H19</f>
        <v>ENVIO DE CUEST (22-02-2016)
RECORDATORIO
S-D-HACIENDA
(29-02-2016)
PRIORIZADA
(18-04-2016)
TRASLADADA A LA SECRETARIA GENERAL 
(31-08-2016)</v>
      </c>
      <c r="I10" s="124" t="str">
        <f>'RELAC. PROPOSIC.'!J19</f>
        <v>PENDIENTE DEBATE</v>
      </c>
      <c r="J10" s="124">
        <f>'RELAC. PROPOSIC.'!K19</f>
        <v>0</v>
      </c>
      <c r="K10" s="124" t="str">
        <f>'RELAC. PROPOSIC.'!L19</f>
        <v>PRIORIZADAS</v>
      </c>
    </row>
    <row r="11" spans="1:12" s="9" customFormat="1" ht="39.950000000000003" customHeight="1" x14ac:dyDescent="0.2">
      <c r="A11" s="64" t="s">
        <v>1023</v>
      </c>
      <c r="B11" s="47" t="s">
        <v>1024</v>
      </c>
      <c r="C11" s="53" t="s">
        <v>1027</v>
      </c>
      <c r="D11" s="82" t="s">
        <v>119</v>
      </c>
      <c r="E11" s="53" t="s">
        <v>78</v>
      </c>
      <c r="F11" s="53" t="s">
        <v>77</v>
      </c>
      <c r="G11" s="53" t="s">
        <v>1044</v>
      </c>
      <c r="H11" s="118" t="s">
        <v>1042</v>
      </c>
      <c r="I11" s="103">
        <v>42667</v>
      </c>
      <c r="J11" s="53"/>
      <c r="K11" s="53"/>
      <c r="L11" s="53"/>
    </row>
    <row r="12" spans="1:12" s="9" customFormat="1" ht="39.950000000000003" customHeight="1" x14ac:dyDescent="0.2">
      <c r="A12" s="44"/>
      <c r="B12" s="50"/>
      <c r="C12" s="56"/>
      <c r="D12" s="57"/>
      <c r="E12" s="57"/>
      <c r="F12" s="57"/>
      <c r="G12" s="44"/>
      <c r="H12" s="57"/>
      <c r="I12" s="53"/>
      <c r="J12" s="53"/>
      <c r="K12" s="53"/>
    </row>
    <row r="13" spans="1:12" s="9" customFormat="1" ht="39.950000000000003" customHeight="1" x14ac:dyDescent="0.2">
      <c r="A13" s="44"/>
      <c r="B13" s="50"/>
      <c r="C13" s="56"/>
      <c r="D13" s="57"/>
      <c r="E13" s="57"/>
      <c r="F13" s="57"/>
      <c r="G13" s="44"/>
      <c r="H13" s="57"/>
      <c r="I13" s="53"/>
      <c r="J13" s="53"/>
      <c r="K13" s="53"/>
    </row>
    <row r="14" spans="1:12" s="9" customFormat="1" ht="39.950000000000003" customHeight="1" x14ac:dyDescent="0.2">
      <c r="A14" s="44"/>
      <c r="B14" s="50"/>
      <c r="C14" s="56"/>
      <c r="D14" s="57"/>
      <c r="E14" s="57"/>
      <c r="F14" s="57"/>
      <c r="G14" s="44"/>
      <c r="H14" s="57"/>
      <c r="I14" s="53"/>
      <c r="J14" s="53"/>
      <c r="K14" s="53"/>
    </row>
    <row r="15" spans="1:12" s="9" customFormat="1" ht="39.950000000000003" customHeight="1" x14ac:dyDescent="0.2">
      <c r="A15" s="44"/>
      <c r="B15" s="50"/>
      <c r="C15" s="56"/>
      <c r="D15" s="57"/>
      <c r="E15" s="57"/>
      <c r="F15" s="57"/>
      <c r="G15" s="44"/>
      <c r="H15" s="57"/>
      <c r="I15" s="53"/>
      <c r="J15" s="53"/>
      <c r="K15" s="53"/>
    </row>
    <row r="16" spans="1:12" s="9" customFormat="1" ht="39.950000000000003" customHeight="1" x14ac:dyDescent="0.2">
      <c r="A16" s="44"/>
      <c r="B16" s="50"/>
      <c r="C16" s="56"/>
      <c r="D16" s="57"/>
      <c r="E16" s="57"/>
      <c r="F16" s="57"/>
      <c r="G16" s="44"/>
      <c r="H16" s="57"/>
      <c r="I16" s="53"/>
      <c r="J16" s="53"/>
      <c r="K16" s="53"/>
    </row>
    <row r="17" spans="1:11" s="9" customFormat="1" ht="39.950000000000003" customHeight="1" x14ac:dyDescent="0.2">
      <c r="A17" s="44"/>
      <c r="B17" s="50"/>
      <c r="C17" s="56"/>
      <c r="D17" s="57"/>
      <c r="E17" s="57"/>
      <c r="F17" s="57"/>
      <c r="G17" s="44"/>
      <c r="H17" s="57"/>
      <c r="I17" s="53"/>
      <c r="J17" s="53"/>
      <c r="K17" s="53"/>
    </row>
    <row r="18" spans="1:11" s="9" customFormat="1" ht="39.950000000000003" customHeight="1" x14ac:dyDescent="0.2">
      <c r="A18" s="44"/>
      <c r="B18" s="50"/>
      <c r="C18" s="56"/>
      <c r="D18" s="57"/>
      <c r="E18" s="57"/>
      <c r="F18" s="57"/>
      <c r="G18" s="44"/>
      <c r="H18" s="57"/>
      <c r="I18" s="53"/>
      <c r="J18" s="53"/>
      <c r="K18" s="53"/>
    </row>
    <row r="19" spans="1:11" s="9" customFormat="1" ht="39.950000000000003" customHeight="1" x14ac:dyDescent="0.2">
      <c r="A19" s="44"/>
      <c r="B19" s="50"/>
      <c r="C19" s="56"/>
      <c r="D19" s="57"/>
      <c r="E19" s="57"/>
      <c r="F19" s="57"/>
      <c r="G19" s="44"/>
      <c r="H19" s="57"/>
      <c r="I19" s="53"/>
      <c r="J19" s="53"/>
      <c r="K19" s="53"/>
    </row>
    <row r="20" spans="1:11" s="9" customFormat="1" ht="39.950000000000003" customHeight="1" x14ac:dyDescent="0.2">
      <c r="A20" s="44"/>
      <c r="B20" s="50"/>
      <c r="C20" s="56"/>
      <c r="D20" s="57"/>
      <c r="E20" s="57"/>
      <c r="F20" s="57"/>
      <c r="G20" s="44"/>
      <c r="H20" s="57"/>
      <c r="I20" s="53"/>
      <c r="J20" s="53"/>
      <c r="K20" s="53"/>
    </row>
    <row r="21" spans="1:11" s="9" customFormat="1" ht="39.950000000000003" customHeight="1" x14ac:dyDescent="0.2">
      <c r="A21" s="44"/>
      <c r="B21" s="50"/>
      <c r="C21" s="56"/>
      <c r="D21" s="57"/>
      <c r="E21" s="57"/>
      <c r="F21" s="57"/>
      <c r="G21" s="44"/>
      <c r="H21" s="57"/>
      <c r="I21" s="53"/>
      <c r="J21" s="53"/>
      <c r="K21" s="53"/>
    </row>
    <row r="22" spans="1:11" s="9" customFormat="1" ht="39.950000000000003" customHeight="1" x14ac:dyDescent="0.2">
      <c r="A22" s="44"/>
      <c r="B22" s="50"/>
      <c r="C22" s="56"/>
      <c r="D22" s="57"/>
      <c r="E22" s="57"/>
      <c r="F22" s="57"/>
      <c r="G22" s="44"/>
      <c r="H22" s="57"/>
      <c r="I22" s="53"/>
      <c r="J22" s="53"/>
      <c r="K22" s="53"/>
    </row>
    <row r="23" spans="1:11" s="9" customFormat="1" ht="39.950000000000003" customHeight="1" x14ac:dyDescent="0.2">
      <c r="A23" s="44"/>
      <c r="B23" s="50"/>
      <c r="C23" s="56"/>
      <c r="D23" s="57"/>
      <c r="E23" s="57"/>
      <c r="F23" s="57"/>
      <c r="G23" s="44"/>
      <c r="H23" s="57"/>
      <c r="I23" s="53"/>
      <c r="J23" s="53"/>
      <c r="K23" s="53"/>
    </row>
    <row r="24" spans="1:11" s="9" customFormat="1" ht="39.950000000000003" customHeight="1" x14ac:dyDescent="0.2">
      <c r="A24" s="44"/>
      <c r="B24" s="50"/>
      <c r="C24" s="56"/>
      <c r="D24" s="57"/>
      <c r="E24" s="57"/>
      <c r="F24" s="57"/>
      <c r="G24" s="44"/>
      <c r="H24" s="57"/>
      <c r="I24" s="53"/>
      <c r="J24" s="53"/>
      <c r="K24" s="53"/>
    </row>
    <row r="25" spans="1:11" s="9" customFormat="1" ht="39.950000000000003" customHeight="1" x14ac:dyDescent="0.2">
      <c r="A25" s="44"/>
      <c r="B25" s="50"/>
      <c r="C25" s="56"/>
      <c r="D25" s="57"/>
      <c r="E25" s="57"/>
      <c r="F25" s="57"/>
      <c r="G25" s="44"/>
      <c r="H25" s="57"/>
      <c r="I25" s="53"/>
      <c r="J25" s="53"/>
      <c r="K25" s="53"/>
    </row>
    <row r="26" spans="1:11" s="9" customFormat="1" ht="39.950000000000003" customHeight="1" x14ac:dyDescent="0.2">
      <c r="A26" s="44"/>
      <c r="B26" s="50"/>
      <c r="C26" s="56"/>
      <c r="D26" s="57"/>
      <c r="E26" s="57"/>
      <c r="F26" s="57"/>
      <c r="G26" s="44"/>
      <c r="H26" s="57"/>
      <c r="I26" s="53"/>
      <c r="J26" s="53"/>
      <c r="K26" s="53"/>
    </row>
    <row r="27" spans="1:11" s="9" customFormat="1" ht="39.950000000000003" customHeight="1" x14ac:dyDescent="0.2">
      <c r="A27" s="44"/>
      <c r="B27" s="50"/>
      <c r="C27" s="56"/>
      <c r="D27" s="57"/>
      <c r="E27" s="57"/>
      <c r="F27" s="57"/>
      <c r="G27" s="44"/>
      <c r="H27" s="57"/>
      <c r="I27" s="53"/>
      <c r="J27" s="53"/>
      <c r="K27" s="53"/>
    </row>
    <row r="28" spans="1:11" s="9" customFormat="1" ht="39.950000000000003" customHeight="1" x14ac:dyDescent="0.2">
      <c r="A28" s="44"/>
      <c r="B28" s="50"/>
      <c r="C28" s="56"/>
      <c r="D28" s="57"/>
      <c r="E28" s="57"/>
      <c r="F28" s="57"/>
      <c r="G28" s="44"/>
      <c r="H28" s="57"/>
      <c r="I28" s="53"/>
      <c r="J28" s="53"/>
      <c r="K28" s="53"/>
    </row>
    <row r="29" spans="1:11" s="9" customFormat="1" ht="39.950000000000003" customHeight="1" x14ac:dyDescent="0.2">
      <c r="A29" s="44"/>
      <c r="B29" s="50"/>
      <c r="C29" s="56"/>
      <c r="D29" s="57"/>
      <c r="E29" s="57"/>
      <c r="F29" s="57"/>
      <c r="G29" s="44"/>
      <c r="H29" s="57"/>
      <c r="I29" s="53"/>
      <c r="J29" s="53"/>
      <c r="K29" s="53"/>
    </row>
    <row r="30" spans="1:11" s="9" customFormat="1" ht="39.950000000000003" customHeight="1" x14ac:dyDescent="0.2">
      <c r="A30" s="44"/>
      <c r="B30" s="50"/>
      <c r="C30" s="56"/>
      <c r="D30" s="57"/>
      <c r="E30" s="57"/>
      <c r="F30" s="57"/>
      <c r="G30" s="44"/>
      <c r="H30" s="57"/>
      <c r="I30" s="53"/>
      <c r="J30" s="53"/>
      <c r="K30" s="53"/>
    </row>
    <row r="31" spans="1:11" s="9" customFormat="1" ht="39.950000000000003" customHeight="1" x14ac:dyDescent="0.2">
      <c r="A31" s="44"/>
      <c r="B31" s="50"/>
      <c r="C31" s="56"/>
      <c r="D31" s="57"/>
      <c r="E31" s="57"/>
      <c r="F31" s="57"/>
      <c r="G31" s="44"/>
      <c r="H31" s="57"/>
      <c r="I31" s="53"/>
      <c r="J31" s="53"/>
      <c r="K31" s="53"/>
    </row>
    <row r="32" spans="1:11" s="9" customFormat="1" ht="39.950000000000003" customHeight="1" x14ac:dyDescent="0.2">
      <c r="A32" s="44"/>
      <c r="B32" s="50"/>
      <c r="C32" s="56"/>
      <c r="D32" s="57"/>
      <c r="E32" s="57"/>
      <c r="F32" s="57"/>
      <c r="G32" s="44"/>
      <c r="H32" s="57"/>
      <c r="I32" s="53"/>
      <c r="J32" s="53"/>
      <c r="K32" s="53"/>
    </row>
    <row r="33" spans="1:11" s="9" customFormat="1" ht="39.950000000000003" customHeight="1" x14ac:dyDescent="0.2">
      <c r="A33" s="44"/>
      <c r="B33" s="50"/>
      <c r="C33" s="56"/>
      <c r="D33" s="57"/>
      <c r="E33" s="57"/>
      <c r="F33" s="57"/>
      <c r="G33" s="44"/>
      <c r="H33" s="57"/>
      <c r="I33" s="53"/>
      <c r="J33" s="53"/>
      <c r="K33" s="53"/>
    </row>
    <row r="34" spans="1:11" s="9" customFormat="1" ht="39.950000000000003" customHeight="1" x14ac:dyDescent="0.2">
      <c r="A34" s="44"/>
      <c r="B34" s="50"/>
      <c r="C34" s="56"/>
      <c r="D34" s="57"/>
      <c r="E34" s="57"/>
      <c r="F34" s="57"/>
      <c r="G34" s="44"/>
      <c r="H34" s="57"/>
      <c r="I34" s="53"/>
      <c r="J34" s="53"/>
      <c r="K34" s="53"/>
    </row>
    <row r="35" spans="1:11" s="9" customFormat="1" ht="39.950000000000003" customHeight="1" x14ac:dyDescent="0.2">
      <c r="A35" s="44"/>
      <c r="B35" s="50"/>
      <c r="C35" s="56"/>
      <c r="D35" s="57"/>
      <c r="E35" s="57"/>
      <c r="F35" s="57"/>
      <c r="G35" s="44"/>
      <c r="H35" s="57"/>
      <c r="I35" s="53"/>
      <c r="J35" s="53"/>
      <c r="K35" s="53"/>
    </row>
    <row r="36" spans="1:11" s="9" customFormat="1" ht="39.950000000000003" customHeight="1" x14ac:dyDescent="0.2">
      <c r="A36" s="44"/>
      <c r="B36" s="50"/>
      <c r="C36" s="56"/>
      <c r="D36" s="57"/>
      <c r="E36" s="57"/>
      <c r="F36" s="57"/>
      <c r="G36" s="44"/>
      <c r="H36" s="57"/>
      <c r="I36" s="53"/>
      <c r="J36" s="53"/>
      <c r="K36" s="53"/>
    </row>
    <row r="37" spans="1:11" s="9" customFormat="1" ht="39.950000000000003" customHeight="1" x14ac:dyDescent="0.2">
      <c r="A37" s="44"/>
      <c r="B37" s="50"/>
      <c r="C37" s="56"/>
      <c r="D37" s="57"/>
      <c r="E37" s="57"/>
      <c r="F37" s="57"/>
      <c r="G37" s="44"/>
      <c r="H37" s="57"/>
      <c r="I37" s="53"/>
      <c r="J37" s="53"/>
      <c r="K37" s="53"/>
    </row>
    <row r="38" spans="1:11" s="9" customFormat="1" ht="39.950000000000003" customHeight="1" x14ac:dyDescent="0.2">
      <c r="A38" s="44"/>
      <c r="B38" s="50"/>
      <c r="C38" s="56"/>
      <c r="D38" s="57"/>
      <c r="E38" s="57"/>
      <c r="F38" s="57"/>
      <c r="G38" s="44"/>
      <c r="H38" s="57"/>
      <c r="I38" s="53"/>
      <c r="J38" s="53"/>
      <c r="K38" s="53"/>
    </row>
    <row r="39" spans="1:11" s="9" customFormat="1" ht="39.950000000000003" customHeight="1" x14ac:dyDescent="0.2">
      <c r="A39" s="44"/>
      <c r="B39" s="50"/>
      <c r="C39" s="56"/>
      <c r="D39" s="57"/>
      <c r="E39" s="57"/>
      <c r="F39" s="57"/>
      <c r="G39" s="44"/>
      <c r="H39" s="57"/>
      <c r="I39" s="53"/>
      <c r="J39" s="53"/>
      <c r="K39" s="53"/>
    </row>
    <row r="40" spans="1:11" s="9" customFormat="1" ht="39.950000000000003" customHeight="1" x14ac:dyDescent="0.2">
      <c r="A40" s="44"/>
      <c r="B40" s="50"/>
      <c r="C40" s="56"/>
      <c r="D40" s="57"/>
      <c r="E40" s="57"/>
      <c r="F40" s="57"/>
      <c r="G40" s="44"/>
      <c r="H40" s="57"/>
      <c r="I40" s="53"/>
      <c r="J40" s="53"/>
      <c r="K40" s="53"/>
    </row>
    <row r="41" spans="1:11" s="9" customFormat="1" ht="39.950000000000003" customHeight="1" x14ac:dyDescent="0.2">
      <c r="A41" s="44"/>
      <c r="B41" s="50"/>
      <c r="C41" s="56"/>
      <c r="D41" s="57"/>
      <c r="E41" s="57"/>
      <c r="F41" s="57"/>
      <c r="G41" s="44"/>
      <c r="H41" s="57"/>
      <c r="I41" s="53"/>
      <c r="J41" s="53"/>
      <c r="K41" s="53"/>
    </row>
    <row r="42" spans="1:11" s="9" customFormat="1" ht="39.950000000000003" customHeight="1" x14ac:dyDescent="0.2">
      <c r="A42" s="44"/>
      <c r="B42" s="50"/>
      <c r="C42" s="56"/>
      <c r="D42" s="57"/>
      <c r="E42" s="57"/>
      <c r="F42" s="57"/>
      <c r="G42" s="44"/>
      <c r="H42" s="57"/>
      <c r="I42" s="53"/>
      <c r="J42" s="53"/>
      <c r="K42" s="53"/>
    </row>
    <row r="43" spans="1:11" s="9" customFormat="1" ht="39.950000000000003" customHeight="1" x14ac:dyDescent="0.2">
      <c r="A43" s="44"/>
      <c r="B43" s="50"/>
      <c r="C43" s="56"/>
      <c r="D43" s="57"/>
      <c r="E43" s="57"/>
      <c r="F43" s="57"/>
      <c r="G43" s="44"/>
      <c r="H43" s="57"/>
      <c r="I43" s="53"/>
      <c r="J43" s="53"/>
      <c r="K43" s="53"/>
    </row>
    <row r="44" spans="1:11" s="9" customFormat="1" ht="39.950000000000003" customHeight="1" x14ac:dyDescent="0.2">
      <c r="A44" s="44"/>
      <c r="B44" s="50"/>
      <c r="C44" s="56"/>
      <c r="D44" s="57"/>
      <c r="E44" s="57"/>
      <c r="F44" s="57"/>
      <c r="G44" s="44"/>
      <c r="H44" s="57"/>
      <c r="I44" s="53"/>
      <c r="J44" s="53"/>
      <c r="K44" s="53"/>
    </row>
    <row r="45" spans="1:11" s="9" customFormat="1" ht="39.950000000000003" customHeight="1" x14ac:dyDescent="0.2">
      <c r="A45" s="45"/>
      <c r="B45" s="51"/>
      <c r="C45" s="58"/>
      <c r="D45" s="59"/>
      <c r="E45" s="59"/>
      <c r="F45" s="59"/>
      <c r="G45" s="45"/>
      <c r="H45" s="59"/>
      <c r="I45" s="53"/>
      <c r="J45" s="53"/>
      <c r="K45" s="53"/>
    </row>
    <row r="46" spans="1:11" s="9" customFormat="1" ht="39.950000000000003" customHeight="1" x14ac:dyDescent="0.2">
      <c r="A46" s="45"/>
      <c r="B46" s="51"/>
      <c r="C46" s="58"/>
      <c r="D46" s="59"/>
      <c r="E46" s="59"/>
      <c r="F46" s="59"/>
      <c r="G46" s="45"/>
      <c r="H46" s="59"/>
      <c r="I46" s="53"/>
      <c r="J46" s="53"/>
      <c r="K46" s="53"/>
    </row>
    <row r="47" spans="1:11" s="9" customFormat="1" ht="39.950000000000003" customHeight="1" x14ac:dyDescent="0.2">
      <c r="A47" s="45"/>
      <c r="B47" s="51"/>
      <c r="C47" s="58"/>
      <c r="D47" s="59"/>
      <c r="E47" s="59"/>
      <c r="F47" s="59"/>
      <c r="G47" s="45"/>
      <c r="H47" s="59"/>
      <c r="I47" s="53"/>
      <c r="J47" s="53"/>
      <c r="K47" s="53"/>
    </row>
    <row r="48" spans="1:11" s="9" customFormat="1" ht="39.950000000000003" customHeight="1" x14ac:dyDescent="0.2">
      <c r="A48" s="45"/>
      <c r="B48" s="51"/>
      <c r="C48" s="58"/>
      <c r="D48" s="59"/>
      <c r="E48" s="59"/>
      <c r="F48" s="59"/>
      <c r="G48" s="45"/>
      <c r="H48" s="59"/>
      <c r="I48" s="53"/>
      <c r="J48" s="53"/>
      <c r="K48" s="53"/>
    </row>
    <row r="49" spans="1:11" s="9" customFormat="1" ht="39.950000000000003" customHeight="1" x14ac:dyDescent="0.2">
      <c r="A49" s="45"/>
      <c r="B49" s="51"/>
      <c r="C49" s="58"/>
      <c r="D49" s="59"/>
      <c r="E49" s="59"/>
      <c r="F49" s="59"/>
      <c r="G49" s="45"/>
      <c r="H49" s="59"/>
      <c r="I49" s="53"/>
      <c r="J49" s="53"/>
      <c r="K49" s="53"/>
    </row>
    <row r="50" spans="1:11" s="9" customFormat="1" ht="39.950000000000003" customHeight="1" x14ac:dyDescent="0.2">
      <c r="A50" s="45"/>
      <c r="B50" s="51"/>
      <c r="C50" s="58"/>
      <c r="D50" s="59"/>
      <c r="E50" s="59"/>
      <c r="F50" s="59"/>
      <c r="G50" s="45"/>
      <c r="H50" s="59"/>
      <c r="I50" s="53"/>
      <c r="J50" s="53"/>
      <c r="K50" s="53"/>
    </row>
    <row r="51" spans="1:11" s="9" customFormat="1" ht="39.950000000000003" customHeight="1" x14ac:dyDescent="0.2">
      <c r="A51" s="45"/>
      <c r="B51" s="51"/>
      <c r="C51" s="58"/>
      <c r="D51" s="59"/>
      <c r="E51" s="59"/>
      <c r="F51" s="59"/>
      <c r="G51" s="45"/>
      <c r="H51" s="59"/>
      <c r="I51" s="53"/>
      <c r="J51" s="53"/>
      <c r="K51" s="53"/>
    </row>
    <row r="52" spans="1:11" ht="39.950000000000003" customHeight="1" x14ac:dyDescent="0.2">
      <c r="A52" s="46"/>
      <c r="B52" s="52"/>
      <c r="C52" s="60"/>
      <c r="D52" s="61"/>
      <c r="E52" s="61"/>
      <c r="F52" s="61"/>
      <c r="G52" s="62"/>
      <c r="H52" s="61"/>
      <c r="I52" s="53"/>
      <c r="J52" s="53"/>
      <c r="K52" s="53"/>
    </row>
    <row r="53" spans="1:11" ht="13.5" thickBot="1" x14ac:dyDescent="0.25"/>
    <row r="54" spans="1:11" ht="13.5" thickBot="1" x14ac:dyDescent="0.25">
      <c r="A54" s="5"/>
      <c r="B54" s="4" t="s">
        <v>9</v>
      </c>
      <c r="C54" s="19"/>
      <c r="D54" s="4" t="s">
        <v>11</v>
      </c>
    </row>
    <row r="55" spans="1:11" ht="8.25" customHeight="1" thickBot="1" x14ac:dyDescent="0.25"/>
    <row r="56" spans="1:11" ht="13.5" thickBot="1" x14ac:dyDescent="0.25">
      <c r="A56" s="6"/>
      <c r="B56" s="4" t="s">
        <v>10</v>
      </c>
      <c r="C56" s="20"/>
      <c r="D56" s="4" t="s">
        <v>12</v>
      </c>
    </row>
    <row r="57" spans="1:11" ht="7.5" customHeight="1" x14ac:dyDescent="0.2"/>
    <row r="58" spans="1:11" x14ac:dyDescent="0.2"/>
    <row r="59" spans="1:11" ht="9.75" customHeight="1" x14ac:dyDescent="0.2"/>
    <row r="60" spans="1:11" x14ac:dyDescent="0.2"/>
    <row r="61" spans="1:11" x14ac:dyDescent="0.2"/>
    <row r="62" spans="1:11" x14ac:dyDescent="0.2"/>
    <row r="63" spans="1:11" x14ac:dyDescent="0.2"/>
    <row r="64" spans="1:11" hidden="1" x14ac:dyDescent="0.2"/>
    <row r="65" spans="9:10" hidden="1" x14ac:dyDescent="0.2"/>
    <row r="66" spans="9:10" hidden="1" x14ac:dyDescent="0.2"/>
    <row r="67" spans="9:10" hidden="1" x14ac:dyDescent="0.2"/>
    <row r="68" spans="9:10" hidden="1" x14ac:dyDescent="0.2"/>
    <row r="69" spans="9:10" hidden="1" x14ac:dyDescent="0.2"/>
    <row r="70" spans="9:10" hidden="1" x14ac:dyDescent="0.2"/>
    <row r="71" spans="9:10" hidden="1" x14ac:dyDescent="0.2"/>
    <row r="72" spans="9:10" hidden="1" x14ac:dyDescent="0.2"/>
    <row r="73" spans="9:10" x14ac:dyDescent="0.2"/>
    <row r="74" spans="9:10" x14ac:dyDescent="0.2"/>
    <row r="75" spans="9:10" x14ac:dyDescent="0.2"/>
    <row r="76" spans="9:10" x14ac:dyDescent="0.2"/>
    <row r="77" spans="9:10" x14ac:dyDescent="0.2"/>
    <row r="78" spans="9:10" ht="13.5" thickBot="1" x14ac:dyDescent="0.25"/>
    <row r="79" spans="9:10" ht="16.5" thickTop="1" x14ac:dyDescent="0.25">
      <c r="I79" s="41" t="s">
        <v>57</v>
      </c>
      <c r="J79" s="42">
        <f>COUNT(A9:A52)</f>
        <v>0</v>
      </c>
    </row>
    <row r="80" spans="9:10" x14ac:dyDescent="0.2">
      <c r="I80" s="35" t="s">
        <v>40</v>
      </c>
      <c r="J80" s="36">
        <f>COUNTIFS($J$9:$J$52,"COMISIÓN HACIENDA")</f>
        <v>0</v>
      </c>
    </row>
    <row r="81" spans="9:10" x14ac:dyDescent="0.2">
      <c r="I81" s="35" t="s">
        <v>21</v>
      </c>
      <c r="J81" s="36">
        <f>COUNTIFS($I$9:$I$52,"PENDIENTE DEBATE")</f>
        <v>1</v>
      </c>
    </row>
    <row r="82" spans="9:10" x14ac:dyDescent="0.2">
      <c r="I82" s="35" t="s">
        <v>41</v>
      </c>
      <c r="J82" s="36">
        <f>SUM(J83:J84)</f>
        <v>1</v>
      </c>
    </row>
    <row r="83" spans="9:10" x14ac:dyDescent="0.2">
      <c r="I83" s="38" t="s">
        <v>32</v>
      </c>
      <c r="J83" s="39">
        <f>COUNTIFS($I$9:$I$52,"CITAR NUEVAMENTE")</f>
        <v>1</v>
      </c>
    </row>
    <row r="84" spans="9:10" x14ac:dyDescent="0.2">
      <c r="I84" s="38" t="s">
        <v>22</v>
      </c>
      <c r="J84" s="39">
        <f>COUNTIFS($I$9:$I$52,"DEBATE CONCLUIDO")</f>
        <v>0</v>
      </c>
    </row>
    <row r="85" spans="9:10" x14ac:dyDescent="0.2">
      <c r="I85" s="35" t="s">
        <v>43</v>
      </c>
      <c r="J85" s="36">
        <f>COUNTIFS($I$9:$I$52,"ARCHIVADA")</f>
        <v>0</v>
      </c>
    </row>
    <row r="86" spans="9:10" x14ac:dyDescent="0.2">
      <c r="I86" s="35" t="s">
        <v>44</v>
      </c>
      <c r="J86" s="36">
        <f>SUM(J87:J89)</f>
        <v>0</v>
      </c>
    </row>
    <row r="87" spans="9:10" x14ac:dyDescent="0.2">
      <c r="I87" s="38" t="s">
        <v>58</v>
      </c>
      <c r="J87" s="40">
        <f>COUNTIFS($J$9:$J$52,"TRASLADADA A COM. PLAN")</f>
        <v>0</v>
      </c>
    </row>
    <row r="88" spans="9:10" x14ac:dyDescent="0.2">
      <c r="I88" s="38" t="s">
        <v>59</v>
      </c>
      <c r="J88" s="40">
        <f>COUNTIFS($J$9:$J$52,"TRASLADADA A COM. GOBIERNO")</f>
        <v>0</v>
      </c>
    </row>
    <row r="89" spans="9:10" x14ac:dyDescent="0.2">
      <c r="I89" s="38" t="s">
        <v>60</v>
      </c>
      <c r="J89" s="40">
        <f>COUNTIFS($J$9:$J$52,"TRASLADADA A SEC. GRAL")</f>
        <v>0</v>
      </c>
    </row>
    <row r="90" spans="9:10" x14ac:dyDescent="0.2">
      <c r="I90" s="35" t="s">
        <v>45</v>
      </c>
      <c r="J90" s="36">
        <f>SUM(J91:J93)</f>
        <v>0</v>
      </c>
    </row>
    <row r="91" spans="9:10" x14ac:dyDescent="0.2">
      <c r="I91" s="33" t="s">
        <v>61</v>
      </c>
      <c r="J91" s="34">
        <f>COUNTIFS($J$9:$J$52,"RECIBIDA DE COM. PLAN")</f>
        <v>0</v>
      </c>
    </row>
    <row r="92" spans="9:10" x14ac:dyDescent="0.2">
      <c r="I92" s="33" t="s">
        <v>62</v>
      </c>
      <c r="J92" s="34">
        <f>COUNTIFS($J$9:$J$52,"RECIBIDA DE COM. GOBIERNO")</f>
        <v>0</v>
      </c>
    </row>
    <row r="93" spans="9:10" x14ac:dyDescent="0.2">
      <c r="I93" s="33" t="s">
        <v>63</v>
      </c>
      <c r="J93" s="34">
        <f>COUNTIFS($J$9:$J$52,"RECIBIDA DE SEC. GRAL")</f>
        <v>0</v>
      </c>
    </row>
    <row r="94" spans="9:10" ht="13.5" thickBot="1" x14ac:dyDescent="0.25">
      <c r="I94" s="37" t="s">
        <v>33</v>
      </c>
      <c r="J94" s="36">
        <f>COUNTIFS($K$9:$K$52,"PRIORIZADAS")</f>
        <v>2</v>
      </c>
    </row>
    <row r="95" spans="9:10" ht="13.5" thickTop="1" x14ac:dyDescent="0.2"/>
    <row r="96" spans="9:10" x14ac:dyDescent="0.2"/>
    <row r="97" x14ac:dyDescent="0.2"/>
    <row r="98" x14ac:dyDescent="0.2"/>
    <row r="99" x14ac:dyDescent="0.2"/>
    <row r="100" x14ac:dyDescent="0.2"/>
    <row r="101" x14ac:dyDescent="0.2"/>
    <row r="102" x14ac:dyDescent="0.2"/>
    <row r="103" x14ac:dyDescent="0.2"/>
    <row r="104" x14ac:dyDescent="0.2"/>
    <row r="105" x14ac:dyDescent="0.2"/>
  </sheetData>
  <autoFilter ref="A8:K8"/>
  <mergeCells count="7">
    <mergeCell ref="A7:H7"/>
    <mergeCell ref="A1:B3"/>
    <mergeCell ref="C1:G1"/>
    <mergeCell ref="C2:G3"/>
    <mergeCell ref="B4:H4"/>
    <mergeCell ref="A5:H5"/>
    <mergeCell ref="A6:H6"/>
  </mergeCells>
  <printOptions horizontalCentered="1" verticalCentered="1"/>
  <pageMargins left="0.15748031496062992" right="0.15748031496062992" top="0.43307086614173229" bottom="0.43307086614173229" header="0" footer="0"/>
  <pageSetup paperSize="14" scale="80" orientation="landscape" r:id="rId1"/>
  <headerFooter alignWithMargins="0">
    <oddFooter>&amp;L&amp;G&amp;C&amp;9“EL CONCEJO VIVE Y SIENTE A BOGOTA”
&amp;R&amp;G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Hoja1!$C$5:$C$7</xm:f>
          </x14:formula1>
          <xm:sqref>K12:K52 L11</xm:sqref>
        </x14:dataValidation>
        <x14:dataValidation type="list" allowBlank="1" showInputMessage="1" showErrorMessage="1">
          <x14:formula1>
            <xm:f>Hoja1!$A$5:$A$12</xm:f>
          </x14:formula1>
          <xm:sqref>J12:J52 K11</xm:sqref>
        </x14:dataValidation>
        <x14:dataValidation type="list" allowBlank="1" showInputMessage="1" showErrorMessage="1">
          <x14:formula1>
            <xm:f>Hoja1!$B$5:$B$9</xm:f>
          </x14:formula1>
          <xm:sqref>I12:I52 J11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06"/>
  <sheetViews>
    <sheetView topLeftCell="A27" zoomScale="85" zoomScaleNormal="85" workbookViewId="0">
      <selection activeCell="A31" sqref="A31:L31"/>
    </sheetView>
  </sheetViews>
  <sheetFormatPr baseColWidth="10" defaultColWidth="0" defaultRowHeight="0" customHeight="1" zeroHeight="1" x14ac:dyDescent="0.2"/>
  <cols>
    <col min="1" max="1" width="11.85546875" style="1" customWidth="1"/>
    <col min="2" max="2" width="21.85546875" style="1" bestFit="1" customWidth="1"/>
    <col min="3" max="3" width="38.42578125" style="18" customWidth="1"/>
    <col min="4" max="4" width="28.28515625" style="1" customWidth="1"/>
    <col min="5" max="5" width="27.85546875" style="1" customWidth="1"/>
    <col min="6" max="6" width="24.5703125" style="1" customWidth="1"/>
    <col min="7" max="7" width="31.28515625" style="2" customWidth="1"/>
    <col min="8" max="9" width="20.85546875" style="1" customWidth="1"/>
    <col min="10" max="10" width="24.5703125" style="1" customWidth="1"/>
    <col min="11" max="11" width="20.85546875" style="1" customWidth="1"/>
    <col min="12" max="12" width="11.42578125" style="1" customWidth="1"/>
    <col min="13" max="16384" width="0" style="1" hidden="1"/>
  </cols>
  <sheetData>
    <row r="1" spans="1:11" ht="30.75" customHeight="1" x14ac:dyDescent="0.2">
      <c r="A1" s="137" t="s">
        <v>17</v>
      </c>
      <c r="B1" s="138"/>
      <c r="C1" s="152" t="s">
        <v>37</v>
      </c>
      <c r="D1" s="152"/>
      <c r="E1" s="152"/>
      <c r="F1" s="152"/>
      <c r="G1" s="153"/>
      <c r="H1" s="15" t="s">
        <v>15</v>
      </c>
      <c r="I1" s="16"/>
      <c r="J1" s="16"/>
      <c r="K1" s="16"/>
    </row>
    <row r="2" spans="1:11" ht="29.25" customHeight="1" x14ac:dyDescent="0.2">
      <c r="A2" s="139"/>
      <c r="B2" s="140"/>
      <c r="C2" s="146" t="s">
        <v>8</v>
      </c>
      <c r="D2" s="147"/>
      <c r="E2" s="147"/>
      <c r="F2" s="147"/>
      <c r="G2" s="148"/>
      <c r="H2" s="15" t="s">
        <v>13</v>
      </c>
      <c r="I2" s="16"/>
      <c r="J2" s="16"/>
      <c r="K2" s="16"/>
    </row>
    <row r="3" spans="1:11" ht="33.75" customHeight="1" x14ac:dyDescent="0.2">
      <c r="A3" s="141"/>
      <c r="B3" s="142"/>
      <c r="C3" s="149"/>
      <c r="D3" s="150"/>
      <c r="E3" s="150"/>
      <c r="F3" s="150"/>
      <c r="G3" s="151"/>
      <c r="H3" s="15" t="s">
        <v>16</v>
      </c>
      <c r="I3" s="16"/>
      <c r="J3" s="16"/>
      <c r="K3" s="16"/>
    </row>
    <row r="4" spans="1:11" ht="24" customHeight="1" x14ac:dyDescent="0.2">
      <c r="A4" s="7"/>
      <c r="B4" s="143" t="s">
        <v>18</v>
      </c>
      <c r="C4" s="143"/>
      <c r="D4" s="143"/>
      <c r="E4" s="143"/>
      <c r="F4" s="143"/>
      <c r="G4" s="143"/>
      <c r="H4" s="143"/>
      <c r="I4" s="8"/>
      <c r="J4" s="8"/>
      <c r="K4" s="8"/>
    </row>
    <row r="5" spans="1:11" ht="31.5" customHeight="1" x14ac:dyDescent="0.2">
      <c r="A5" s="144" t="s">
        <v>19</v>
      </c>
      <c r="B5" s="144"/>
      <c r="C5" s="144"/>
      <c r="D5" s="144"/>
      <c r="E5" s="144"/>
      <c r="F5" s="144"/>
      <c r="G5" s="144"/>
      <c r="H5" s="144"/>
      <c r="I5" s="13"/>
      <c r="J5" s="13"/>
      <c r="K5" s="13"/>
    </row>
    <row r="6" spans="1:11" ht="11.25" customHeight="1" x14ac:dyDescent="0.2">
      <c r="A6" s="144" t="s">
        <v>38</v>
      </c>
      <c r="B6" s="144"/>
      <c r="C6" s="144"/>
      <c r="D6" s="144"/>
      <c r="E6" s="144"/>
      <c r="F6" s="144"/>
      <c r="G6" s="144"/>
      <c r="H6" s="144"/>
      <c r="I6" s="13"/>
      <c r="J6" s="13"/>
      <c r="K6" s="13"/>
    </row>
    <row r="7" spans="1:11" ht="31.5" customHeight="1" x14ac:dyDescent="0.2">
      <c r="A7" s="145"/>
      <c r="B7" s="145"/>
      <c r="C7" s="145"/>
      <c r="D7" s="145"/>
      <c r="E7" s="145"/>
      <c r="F7" s="145"/>
      <c r="G7" s="145"/>
      <c r="H7" s="145"/>
      <c r="I7" s="12"/>
      <c r="J7" s="12"/>
      <c r="K7" s="12"/>
    </row>
    <row r="8" spans="1:11" s="9" customFormat="1" ht="47.25" customHeight="1" x14ac:dyDescent="0.2">
      <c r="A8" s="14" t="s">
        <v>14</v>
      </c>
      <c r="B8" s="10" t="s">
        <v>5</v>
      </c>
      <c r="C8" s="14" t="s">
        <v>6</v>
      </c>
      <c r="D8" s="11" t="s">
        <v>3</v>
      </c>
      <c r="E8" s="11" t="s">
        <v>0</v>
      </c>
      <c r="F8" s="11" t="s">
        <v>2</v>
      </c>
      <c r="G8" s="14" t="s">
        <v>1</v>
      </c>
      <c r="H8" s="11" t="s">
        <v>4</v>
      </c>
      <c r="I8" s="11" t="s">
        <v>20</v>
      </c>
      <c r="J8" s="11" t="s">
        <v>35</v>
      </c>
      <c r="K8" s="11" t="s">
        <v>36</v>
      </c>
    </row>
    <row r="9" spans="1:11" s="9" customFormat="1" ht="73.5" customHeight="1" x14ac:dyDescent="0.2">
      <c r="A9" s="72" t="str">
        <f>'RELAC. PROPOSIC.'!A14</f>
        <v>026</v>
      </c>
      <c r="B9" s="49">
        <f>'RELAC. PROPOSIC.'!B14</f>
        <v>42410</v>
      </c>
      <c r="C9" s="49" t="str">
        <f>'RELAC. PROPOSIC.'!C14</f>
        <v>Impuesto de vehículos</v>
      </c>
      <c r="D9" s="49" t="str">
        <f>'RELAC. PROPOSIC.'!D14</f>
        <v>Honorables Concejales 
PEDRO JAVIER SANTIESTEBAN MILLAN
DIEGO ANDRÉS MOLANO APONTE
BANCADA PARTIDO CENTRO DEMOCRÁTICO</v>
      </c>
      <c r="E9" s="49" t="str">
        <f>'RELAC. PROPOSIC.'!E14</f>
        <v>Secret Distr Hacienda
Contralor Distrital</v>
      </c>
      <c r="F9" s="49" t="str">
        <f>'RELAC. PROPOSIC.'!F14</f>
        <v>Ministra de Transporte
Personero Distrital
Veedora Distrital</v>
      </c>
      <c r="G9" s="49" t="str">
        <f>'RELAC. PROPOSIC.'!G14</f>
        <v>RESPT-S-D-HACIENDA (17-02-2016)
RESPT-CONTRALORIA (23-02-2016) 1CD</v>
      </c>
      <c r="H9" s="49" t="str">
        <f>'RELAC. PROPOSIC.'!H14</f>
        <v>ENVIO DE CUEST (15-02-2016)</v>
      </c>
      <c r="I9" s="49" t="str">
        <f>'RELAC. PROPOSIC.'!J14</f>
        <v>PENDIENTE DEBATE</v>
      </c>
      <c r="J9" s="49">
        <f>'RELAC. PROPOSIC.'!K14</f>
        <v>0</v>
      </c>
      <c r="K9" s="49">
        <f>'RELAC. PROPOSIC.'!L14</f>
        <v>0</v>
      </c>
    </row>
    <row r="10" spans="1:11" s="9" customFormat="1" ht="39.950000000000003" customHeight="1" x14ac:dyDescent="0.2">
      <c r="A10" s="74" t="str">
        <f>'RELAC. PROPOSIC.'!A21</f>
        <v>062</v>
      </c>
      <c r="B10" s="50">
        <f>'RELAC. PROPOSIC.'!B21</f>
        <v>42418</v>
      </c>
      <c r="C10" s="50" t="str">
        <f>'RELAC. PROPOSIC.'!C21</f>
        <v>Peajes</v>
      </c>
      <c r="D10" s="50" t="str">
        <f>'RELAC. PROPOSIC.'!D21</f>
        <v>Honorables Concejales 
PEDRO JAVIER SANTIESTEBAN MILLAN
DIEGO ANDRÉS MOLANO APONTE
PARTIDO CENTRO DEMOCRATICO</v>
      </c>
      <c r="E10" s="50" t="str">
        <f>'RELAC. PROPOSIC.'!E21</f>
        <v>Secret Distr Movilidad
Directora IDU
Secret Distr Hacienda
Secret Distr Ambiente</v>
      </c>
      <c r="F10" s="50" t="str">
        <f>'RELAC. PROPOSIC.'!F21</f>
        <v xml:space="preserve">Contralor Distrital
Personero Distrital
Veedora Distrital
</v>
      </c>
      <c r="G10" s="50" t="str">
        <f>'RELAC. PROPOSIC.'!G21</f>
        <v>RESPT-S-D-AMBIENTE (25-02-2016)
RESPT-S-D-HACIENDA (25-02-2016) 
RESPT-S-D-MOVILIDAD (26-02-2016) 1CD
RESPT-D-G-IDU-(26-02-2016) (29-02-2016)</v>
      </c>
      <c r="H10" s="50" t="str">
        <f>'RELAC. PROPOSIC.'!H21</f>
        <v>ENVIO DE CUEST (22-02-2016)</v>
      </c>
      <c r="I10" s="50" t="str">
        <f>'RELAC. PROPOSIC.'!J21</f>
        <v>PENDIENTE DEBATE</v>
      </c>
      <c r="J10" s="50">
        <f>'RELAC. PROPOSIC.'!K21</f>
        <v>0</v>
      </c>
      <c r="K10" s="50">
        <f>'RELAC. PROPOSIC.'!L21</f>
        <v>0</v>
      </c>
    </row>
    <row r="11" spans="1:11" s="9" customFormat="1" ht="57.75" customHeight="1" x14ac:dyDescent="0.2">
      <c r="A11" s="85" t="s">
        <v>169</v>
      </c>
      <c r="B11" s="47" t="s">
        <v>160</v>
      </c>
      <c r="C11" s="86" t="s">
        <v>170</v>
      </c>
      <c r="D11" s="86" t="s">
        <v>549</v>
      </c>
      <c r="E11" s="86" t="s">
        <v>172</v>
      </c>
      <c r="F11" s="86" t="s">
        <v>123</v>
      </c>
      <c r="G11" s="93"/>
      <c r="H11" s="94"/>
      <c r="I11" s="86"/>
      <c r="J11" s="86"/>
      <c r="K11" s="86"/>
    </row>
    <row r="12" spans="1:11" s="9" customFormat="1" ht="39.950000000000003" customHeight="1" x14ac:dyDescent="0.2">
      <c r="A12" s="85" t="s">
        <v>198</v>
      </c>
      <c r="B12" s="47" t="s">
        <v>199</v>
      </c>
      <c r="C12" s="86" t="s">
        <v>206</v>
      </c>
      <c r="D12" s="86" t="s">
        <v>550</v>
      </c>
      <c r="E12" s="86" t="s">
        <v>207</v>
      </c>
      <c r="F12" s="86" t="s">
        <v>208</v>
      </c>
      <c r="G12" s="87" t="s">
        <v>386</v>
      </c>
      <c r="H12" s="100" t="s">
        <v>551</v>
      </c>
      <c r="I12" s="86"/>
      <c r="J12" s="86"/>
      <c r="K12" s="86" t="s">
        <v>33</v>
      </c>
    </row>
    <row r="13" spans="1:11" s="9" customFormat="1" ht="216" x14ac:dyDescent="0.2">
      <c r="A13" s="85" t="s">
        <v>220</v>
      </c>
      <c r="B13" s="47" t="s">
        <v>225</v>
      </c>
      <c r="C13" s="86" t="s">
        <v>230</v>
      </c>
      <c r="D13" s="86" t="s">
        <v>552</v>
      </c>
      <c r="E13" s="86" t="s">
        <v>232</v>
      </c>
      <c r="F13" s="86" t="s">
        <v>123</v>
      </c>
      <c r="G13" s="87" t="s">
        <v>272</v>
      </c>
      <c r="H13" s="86" t="s">
        <v>251</v>
      </c>
      <c r="I13" s="86"/>
      <c r="J13" s="86"/>
      <c r="K13" s="86"/>
    </row>
    <row r="14" spans="1:11" s="9" customFormat="1" ht="171" x14ac:dyDescent="0.2">
      <c r="A14" s="85" t="s">
        <v>222</v>
      </c>
      <c r="B14" s="47" t="s">
        <v>225</v>
      </c>
      <c r="C14" s="86" t="s">
        <v>234</v>
      </c>
      <c r="D14" s="86" t="s">
        <v>553</v>
      </c>
      <c r="E14" s="86" t="s">
        <v>236</v>
      </c>
      <c r="F14" s="86" t="s">
        <v>123</v>
      </c>
      <c r="G14" s="87" t="s">
        <v>368</v>
      </c>
      <c r="H14" s="86" t="s">
        <v>554</v>
      </c>
      <c r="I14" s="86"/>
      <c r="J14" s="86"/>
      <c r="K14" s="86"/>
    </row>
    <row r="15" spans="1:11" s="9" customFormat="1" ht="142.5" x14ac:dyDescent="0.2">
      <c r="A15" s="85" t="s">
        <v>295</v>
      </c>
      <c r="B15" s="47">
        <v>42461</v>
      </c>
      <c r="C15" s="86" t="s">
        <v>302</v>
      </c>
      <c r="D15" s="86" t="s">
        <v>555</v>
      </c>
      <c r="E15" s="86" t="s">
        <v>313</v>
      </c>
      <c r="F15" s="86" t="s">
        <v>314</v>
      </c>
      <c r="G15" s="86" t="s">
        <v>419</v>
      </c>
      <c r="H15" s="86" t="s">
        <v>556</v>
      </c>
      <c r="I15" s="86"/>
      <c r="J15" s="86"/>
      <c r="K15" s="86"/>
    </row>
    <row r="16" spans="1:11" s="9" customFormat="1" ht="102" x14ac:dyDescent="0.2">
      <c r="A16" s="85" t="s">
        <v>329</v>
      </c>
      <c r="B16" s="47">
        <v>42464</v>
      </c>
      <c r="C16" s="86" t="s">
        <v>206</v>
      </c>
      <c r="D16" s="86" t="s">
        <v>550</v>
      </c>
      <c r="E16" s="86" t="s">
        <v>207</v>
      </c>
      <c r="F16" s="86" t="s">
        <v>208</v>
      </c>
      <c r="G16" s="87" t="s">
        <v>383</v>
      </c>
      <c r="H16" s="86" t="s">
        <v>364</v>
      </c>
      <c r="I16" s="86"/>
      <c r="J16" s="86"/>
      <c r="K16" s="86"/>
    </row>
    <row r="17" spans="1:12" s="9" customFormat="1" ht="199.5" x14ac:dyDescent="0.2">
      <c r="A17" s="85" t="s">
        <v>330</v>
      </c>
      <c r="B17" s="47">
        <v>42464</v>
      </c>
      <c r="C17" s="86" t="s">
        <v>349</v>
      </c>
      <c r="D17" s="86" t="s">
        <v>557</v>
      </c>
      <c r="E17" s="86" t="s">
        <v>236</v>
      </c>
      <c r="F17" s="86" t="s">
        <v>123</v>
      </c>
      <c r="G17" s="87" t="s">
        <v>397</v>
      </c>
      <c r="H17" s="86" t="s">
        <v>558</v>
      </c>
      <c r="I17" s="86"/>
      <c r="J17" s="86"/>
      <c r="K17" s="86"/>
    </row>
    <row r="18" spans="1:12" s="9" customFormat="1" ht="135" x14ac:dyDescent="0.2">
      <c r="A18" s="66" t="s">
        <v>682</v>
      </c>
      <c r="B18" s="67">
        <v>42469</v>
      </c>
      <c r="C18" s="68" t="s">
        <v>683</v>
      </c>
      <c r="D18" s="68" t="s">
        <v>464</v>
      </c>
      <c r="E18" s="68" t="s">
        <v>684</v>
      </c>
      <c r="F18" s="68" t="s">
        <v>685</v>
      </c>
      <c r="G18" s="113" t="s">
        <v>693</v>
      </c>
      <c r="H18" s="66" t="s">
        <v>686</v>
      </c>
      <c r="I18" s="108"/>
      <c r="J18" s="68"/>
      <c r="K18" s="86"/>
    </row>
    <row r="19" spans="1:12" s="9" customFormat="1" ht="87.75" x14ac:dyDescent="0.2">
      <c r="A19" s="85" t="s">
        <v>400</v>
      </c>
      <c r="B19" s="47">
        <v>42478</v>
      </c>
      <c r="C19" s="86" t="s">
        <v>424</v>
      </c>
      <c r="D19" s="86" t="s">
        <v>557</v>
      </c>
      <c r="E19" s="86" t="s">
        <v>425</v>
      </c>
      <c r="F19" s="91" t="s">
        <v>123</v>
      </c>
      <c r="G19" s="92" t="s">
        <v>471</v>
      </c>
      <c r="H19" s="85" t="s">
        <v>476</v>
      </c>
      <c r="I19" s="86"/>
      <c r="J19" s="86"/>
      <c r="K19" s="86" t="s">
        <v>33</v>
      </c>
    </row>
    <row r="20" spans="1:12" s="9" customFormat="1" ht="135" x14ac:dyDescent="0.2">
      <c r="A20" s="85" t="s">
        <v>414</v>
      </c>
      <c r="B20" s="47">
        <v>42478</v>
      </c>
      <c r="C20" s="86" t="s">
        <v>459</v>
      </c>
      <c r="D20" s="86" t="s">
        <v>557</v>
      </c>
      <c r="E20" s="86" t="s">
        <v>460</v>
      </c>
      <c r="F20" s="91" t="s">
        <v>453</v>
      </c>
      <c r="G20" s="92" t="s">
        <v>593</v>
      </c>
      <c r="H20" s="101" t="s">
        <v>969</v>
      </c>
      <c r="I20" s="110">
        <v>42481</v>
      </c>
      <c r="J20" s="86"/>
      <c r="K20" s="86"/>
      <c r="L20" s="86" t="s">
        <v>33</v>
      </c>
    </row>
    <row r="21" spans="1:12" s="9" customFormat="1" ht="39.950000000000003" customHeight="1" x14ac:dyDescent="0.2">
      <c r="A21" s="85" t="s">
        <v>415</v>
      </c>
      <c r="B21" s="47">
        <v>42478</v>
      </c>
      <c r="C21" s="86" t="s">
        <v>461</v>
      </c>
      <c r="D21" s="86" t="s">
        <v>557</v>
      </c>
      <c r="E21" s="86" t="s">
        <v>462</v>
      </c>
      <c r="F21" s="91" t="s">
        <v>453</v>
      </c>
      <c r="G21" s="87" t="s">
        <v>486</v>
      </c>
      <c r="H21" s="101" t="s">
        <v>559</v>
      </c>
      <c r="I21" s="86"/>
      <c r="J21" s="86"/>
      <c r="K21" s="86" t="s">
        <v>33</v>
      </c>
    </row>
    <row r="22" spans="1:12" s="9" customFormat="1" ht="39.950000000000003" customHeight="1" x14ac:dyDescent="0.2">
      <c r="A22" s="85" t="s">
        <v>416</v>
      </c>
      <c r="B22" s="47">
        <v>42478</v>
      </c>
      <c r="C22" s="86" t="s">
        <v>463</v>
      </c>
      <c r="D22" s="86" t="s">
        <v>560</v>
      </c>
      <c r="E22" s="86" t="s">
        <v>465</v>
      </c>
      <c r="F22" s="91" t="s">
        <v>453</v>
      </c>
      <c r="G22" s="87" t="s">
        <v>490</v>
      </c>
      <c r="H22" s="101" t="s">
        <v>561</v>
      </c>
      <c r="I22" s="86"/>
      <c r="J22" s="86"/>
      <c r="K22" s="86" t="s">
        <v>33</v>
      </c>
    </row>
    <row r="23" spans="1:12" s="9" customFormat="1" ht="39.950000000000003" customHeight="1" x14ac:dyDescent="0.2">
      <c r="A23" s="85" t="s">
        <v>611</v>
      </c>
      <c r="B23" s="47">
        <v>42526</v>
      </c>
      <c r="C23" s="86" t="s">
        <v>617</v>
      </c>
      <c r="D23" s="86" t="s">
        <v>673</v>
      </c>
      <c r="E23" s="86" t="s">
        <v>621</v>
      </c>
      <c r="F23" s="86" t="s">
        <v>610</v>
      </c>
      <c r="G23" s="86" t="s">
        <v>639</v>
      </c>
      <c r="H23" s="110">
        <v>42530</v>
      </c>
      <c r="I23" s="53"/>
      <c r="J23" s="53"/>
      <c r="K23" s="53"/>
    </row>
    <row r="24" spans="1:12" s="9" customFormat="1" ht="39.950000000000003" customHeight="1" x14ac:dyDescent="0.2">
      <c r="A24" s="85" t="s">
        <v>612</v>
      </c>
      <c r="B24" s="47">
        <v>42526</v>
      </c>
      <c r="C24" s="86" t="s">
        <v>622</v>
      </c>
      <c r="D24" s="86" t="s">
        <v>673</v>
      </c>
      <c r="E24" s="86" t="s">
        <v>623</v>
      </c>
      <c r="F24" s="86" t="s">
        <v>610</v>
      </c>
      <c r="G24" s="86" t="s">
        <v>646</v>
      </c>
      <c r="H24" s="110">
        <v>42530</v>
      </c>
      <c r="I24" s="53"/>
      <c r="J24" s="53"/>
      <c r="K24" s="53"/>
    </row>
    <row r="25" spans="1:12" s="9" customFormat="1" ht="39.950000000000003" customHeight="1" x14ac:dyDescent="0.2">
      <c r="A25" s="85" t="s">
        <v>613</v>
      </c>
      <c r="B25" s="47">
        <v>42526</v>
      </c>
      <c r="C25" s="86" t="s">
        <v>624</v>
      </c>
      <c r="D25" s="86" t="s">
        <v>673</v>
      </c>
      <c r="E25" s="86" t="s">
        <v>625</v>
      </c>
      <c r="F25" s="86" t="s">
        <v>610</v>
      </c>
      <c r="G25" s="86" t="s">
        <v>640</v>
      </c>
      <c r="H25" s="110">
        <v>42530</v>
      </c>
      <c r="I25" s="53"/>
      <c r="J25" s="53"/>
      <c r="K25" s="53"/>
    </row>
    <row r="26" spans="1:12" s="9" customFormat="1" ht="39.950000000000003" customHeight="1" x14ac:dyDescent="0.2">
      <c r="A26" s="85" t="s">
        <v>655</v>
      </c>
      <c r="B26" s="47">
        <v>42542</v>
      </c>
      <c r="C26" s="86" t="s">
        <v>658</v>
      </c>
      <c r="D26" s="86" t="s">
        <v>674</v>
      </c>
      <c r="E26" s="86" t="s">
        <v>660</v>
      </c>
      <c r="F26" s="86" t="s">
        <v>610</v>
      </c>
      <c r="G26" s="86" t="s">
        <v>660</v>
      </c>
      <c r="H26" s="110">
        <v>42543</v>
      </c>
      <c r="I26" s="53"/>
      <c r="J26" s="53"/>
      <c r="K26" s="53"/>
    </row>
    <row r="27" spans="1:12" s="9" customFormat="1" ht="39.950000000000003" customHeight="1" x14ac:dyDescent="0.2">
      <c r="A27" s="64" t="s">
        <v>694</v>
      </c>
      <c r="B27" s="47">
        <v>42566</v>
      </c>
      <c r="C27" s="53" t="s">
        <v>695</v>
      </c>
      <c r="D27" s="53" t="s">
        <v>696</v>
      </c>
      <c r="E27" s="53"/>
      <c r="F27" s="53" t="s">
        <v>719</v>
      </c>
      <c r="G27" s="63" t="s">
        <v>736</v>
      </c>
      <c r="H27" s="64"/>
      <c r="I27" s="53"/>
      <c r="J27" s="53"/>
      <c r="K27" s="53"/>
    </row>
    <row r="28" spans="1:12" s="9" customFormat="1" ht="39.950000000000003" customHeight="1" x14ac:dyDescent="0.2">
      <c r="A28" s="64" t="s">
        <v>725</v>
      </c>
      <c r="B28" s="47">
        <v>42570</v>
      </c>
      <c r="C28" s="53" t="s">
        <v>730</v>
      </c>
      <c r="D28" s="53" t="s">
        <v>696</v>
      </c>
      <c r="E28" s="53" t="s">
        <v>731</v>
      </c>
      <c r="F28" s="53"/>
      <c r="G28" s="63" t="s">
        <v>747</v>
      </c>
      <c r="H28" s="83" t="s">
        <v>753</v>
      </c>
      <c r="I28" s="53"/>
      <c r="J28" s="53"/>
      <c r="K28" s="53"/>
    </row>
    <row r="29" spans="1:12" s="9" customFormat="1" ht="39.950000000000003" customHeight="1" x14ac:dyDescent="0.2">
      <c r="A29" s="64" t="s">
        <v>771</v>
      </c>
      <c r="B29" s="47" t="s">
        <v>763</v>
      </c>
      <c r="C29" s="53" t="s">
        <v>817</v>
      </c>
      <c r="D29" s="53" t="s">
        <v>772</v>
      </c>
      <c r="E29" s="53" t="s">
        <v>773</v>
      </c>
      <c r="F29" s="53" t="s">
        <v>775</v>
      </c>
      <c r="G29" s="53" t="s">
        <v>808</v>
      </c>
      <c r="H29" s="83" t="s">
        <v>811</v>
      </c>
      <c r="I29" s="53"/>
      <c r="J29" s="53"/>
      <c r="K29" s="53"/>
    </row>
    <row r="30" spans="1:12" s="9" customFormat="1" ht="39.950000000000003" customHeight="1" x14ac:dyDescent="0.2">
      <c r="A30" s="77" t="s">
        <v>874</v>
      </c>
      <c r="B30" s="78" t="s">
        <v>875</v>
      </c>
      <c r="C30" s="79" t="s">
        <v>876</v>
      </c>
      <c r="D30" s="79" t="s">
        <v>772</v>
      </c>
      <c r="E30" s="79" t="s">
        <v>877</v>
      </c>
      <c r="F30" s="79" t="s">
        <v>878</v>
      </c>
      <c r="G30" s="79" t="s">
        <v>899</v>
      </c>
      <c r="H30" s="77" t="s">
        <v>914</v>
      </c>
      <c r="I30" s="102">
        <v>42628</v>
      </c>
      <c r="J30" s="53"/>
      <c r="K30" s="53"/>
    </row>
    <row r="31" spans="1:12" s="9" customFormat="1" ht="39.950000000000003" customHeight="1" x14ac:dyDescent="0.2">
      <c r="A31" s="64" t="s">
        <v>1058</v>
      </c>
      <c r="B31" s="47" t="s">
        <v>1059</v>
      </c>
      <c r="C31" s="53" t="s">
        <v>1061</v>
      </c>
      <c r="D31" s="53" t="s">
        <v>1087</v>
      </c>
      <c r="E31" s="53" t="s">
        <v>1062</v>
      </c>
      <c r="F31" s="53" t="s">
        <v>77</v>
      </c>
      <c r="G31" s="53" t="s">
        <v>1062</v>
      </c>
      <c r="H31" s="118" t="s">
        <v>1088</v>
      </c>
      <c r="I31" s="103">
        <v>42689</v>
      </c>
      <c r="J31" s="53"/>
      <c r="K31" s="53"/>
      <c r="L31" s="53"/>
    </row>
    <row r="32" spans="1:12" s="9" customFormat="1" ht="39.950000000000003" customHeight="1" x14ac:dyDescent="0.2">
      <c r="A32" s="44"/>
      <c r="B32" s="50"/>
      <c r="C32" s="56"/>
      <c r="D32" s="57"/>
      <c r="E32" s="57"/>
      <c r="F32" s="57"/>
      <c r="G32" s="44"/>
      <c r="H32" s="57"/>
      <c r="I32" s="53"/>
      <c r="J32" s="53"/>
      <c r="K32" s="53"/>
    </row>
    <row r="33" spans="1:11" s="9" customFormat="1" ht="39.950000000000003" customHeight="1" x14ac:dyDescent="0.2">
      <c r="A33" s="44"/>
      <c r="B33" s="50"/>
      <c r="C33" s="56"/>
      <c r="D33" s="57"/>
      <c r="E33" s="57"/>
      <c r="F33" s="57"/>
      <c r="G33" s="44"/>
      <c r="H33" s="57"/>
      <c r="I33" s="53"/>
      <c r="J33" s="53"/>
      <c r="K33" s="53"/>
    </row>
    <row r="34" spans="1:11" s="9" customFormat="1" ht="39.950000000000003" customHeight="1" x14ac:dyDescent="0.2">
      <c r="A34" s="44"/>
      <c r="B34" s="50"/>
      <c r="C34" s="56"/>
      <c r="D34" s="57"/>
      <c r="E34" s="57"/>
      <c r="F34" s="57"/>
      <c r="G34" s="44"/>
      <c r="H34" s="57"/>
      <c r="I34" s="53"/>
      <c r="J34" s="53"/>
      <c r="K34" s="53"/>
    </row>
    <row r="35" spans="1:11" s="9" customFormat="1" ht="39.950000000000003" customHeight="1" x14ac:dyDescent="0.2">
      <c r="A35" s="44"/>
      <c r="B35" s="50"/>
      <c r="C35" s="56"/>
      <c r="D35" s="57"/>
      <c r="E35" s="57"/>
      <c r="F35" s="57"/>
      <c r="G35" s="44"/>
      <c r="H35" s="57"/>
      <c r="I35" s="53"/>
      <c r="J35" s="53"/>
      <c r="K35" s="53"/>
    </row>
    <row r="36" spans="1:11" s="9" customFormat="1" ht="39.950000000000003" customHeight="1" x14ac:dyDescent="0.2">
      <c r="A36" s="44"/>
      <c r="B36" s="50"/>
      <c r="C36" s="56"/>
      <c r="D36" s="57"/>
      <c r="E36" s="57"/>
      <c r="F36" s="57"/>
      <c r="G36" s="44"/>
      <c r="H36" s="57"/>
      <c r="I36" s="53"/>
      <c r="J36" s="53"/>
      <c r="K36" s="53"/>
    </row>
    <row r="37" spans="1:11" s="9" customFormat="1" ht="39.950000000000003" customHeight="1" x14ac:dyDescent="0.2">
      <c r="A37" s="44"/>
      <c r="B37" s="50"/>
      <c r="C37" s="56"/>
      <c r="D37" s="57"/>
      <c r="E37" s="57"/>
      <c r="F37" s="57"/>
      <c r="G37" s="44"/>
      <c r="H37" s="57"/>
      <c r="I37" s="53"/>
      <c r="J37" s="53"/>
      <c r="K37" s="53"/>
    </row>
    <row r="38" spans="1:11" s="9" customFormat="1" ht="39.950000000000003" customHeight="1" x14ac:dyDescent="0.2">
      <c r="A38" s="44"/>
      <c r="B38" s="50"/>
      <c r="C38" s="56"/>
      <c r="D38" s="57"/>
      <c r="E38" s="57"/>
      <c r="F38" s="57"/>
      <c r="G38" s="44"/>
      <c r="H38" s="57"/>
      <c r="I38" s="53"/>
      <c r="J38" s="53"/>
      <c r="K38" s="53"/>
    </row>
    <row r="39" spans="1:11" s="9" customFormat="1" ht="39.950000000000003" customHeight="1" x14ac:dyDescent="0.2">
      <c r="A39" s="44"/>
      <c r="B39" s="50"/>
      <c r="C39" s="56"/>
      <c r="D39" s="57"/>
      <c r="E39" s="57"/>
      <c r="F39" s="57"/>
      <c r="G39" s="44"/>
      <c r="H39" s="57"/>
      <c r="I39" s="53"/>
      <c r="J39" s="53"/>
      <c r="K39" s="53"/>
    </row>
    <row r="40" spans="1:11" s="9" customFormat="1" ht="39.950000000000003" customHeight="1" x14ac:dyDescent="0.2">
      <c r="A40" s="44"/>
      <c r="B40" s="50"/>
      <c r="C40" s="56"/>
      <c r="D40" s="57"/>
      <c r="E40" s="57"/>
      <c r="F40" s="57"/>
      <c r="G40" s="44"/>
      <c r="H40" s="57"/>
      <c r="I40" s="53"/>
      <c r="J40" s="53"/>
      <c r="K40" s="53"/>
    </row>
    <row r="41" spans="1:11" s="9" customFormat="1" ht="39.950000000000003" customHeight="1" x14ac:dyDescent="0.2">
      <c r="A41" s="44"/>
      <c r="B41" s="50"/>
      <c r="C41" s="56"/>
      <c r="D41" s="57"/>
      <c r="E41" s="57"/>
      <c r="F41" s="57"/>
      <c r="G41" s="44"/>
      <c r="H41" s="57"/>
      <c r="I41" s="53"/>
      <c r="J41" s="53"/>
      <c r="K41" s="53"/>
    </row>
    <row r="42" spans="1:11" s="9" customFormat="1" ht="39.950000000000003" customHeight="1" x14ac:dyDescent="0.2">
      <c r="A42" s="44"/>
      <c r="B42" s="50"/>
      <c r="C42" s="56"/>
      <c r="D42" s="57"/>
      <c r="E42" s="57"/>
      <c r="F42" s="57"/>
      <c r="G42" s="44"/>
      <c r="H42" s="57"/>
      <c r="I42" s="53"/>
      <c r="J42" s="53"/>
      <c r="K42" s="53"/>
    </row>
    <row r="43" spans="1:11" s="9" customFormat="1" ht="39.950000000000003" customHeight="1" x14ac:dyDescent="0.2">
      <c r="A43" s="44"/>
      <c r="B43" s="50"/>
      <c r="C43" s="56"/>
      <c r="D43" s="57"/>
      <c r="E43" s="57"/>
      <c r="F43" s="57"/>
      <c r="G43" s="44"/>
      <c r="H43" s="57"/>
      <c r="I43" s="53"/>
      <c r="J43" s="53"/>
      <c r="K43" s="53"/>
    </row>
    <row r="44" spans="1:11" s="9" customFormat="1" ht="39.950000000000003" customHeight="1" x14ac:dyDescent="0.2">
      <c r="A44" s="44"/>
      <c r="B44" s="50"/>
      <c r="C44" s="56"/>
      <c r="D44" s="57"/>
      <c r="E44" s="57"/>
      <c r="F44" s="57"/>
      <c r="G44" s="44"/>
      <c r="H44" s="57"/>
      <c r="I44" s="53"/>
      <c r="J44" s="53"/>
      <c r="K44" s="53"/>
    </row>
    <row r="45" spans="1:11" s="9" customFormat="1" ht="39.950000000000003" customHeight="1" x14ac:dyDescent="0.2">
      <c r="A45" s="44"/>
      <c r="B45" s="50"/>
      <c r="C45" s="56"/>
      <c r="D45" s="57"/>
      <c r="E45" s="57"/>
      <c r="F45" s="57"/>
      <c r="G45" s="44"/>
      <c r="H45" s="57"/>
      <c r="I45" s="53"/>
      <c r="J45" s="53"/>
      <c r="K45" s="53"/>
    </row>
    <row r="46" spans="1:11" s="9" customFormat="1" ht="39.950000000000003" customHeight="1" x14ac:dyDescent="0.2">
      <c r="A46" s="45"/>
      <c r="B46" s="51"/>
      <c r="C46" s="58"/>
      <c r="D46" s="59"/>
      <c r="E46" s="59"/>
      <c r="F46" s="59"/>
      <c r="G46" s="45"/>
      <c r="H46" s="59"/>
      <c r="I46" s="53"/>
      <c r="J46" s="53"/>
      <c r="K46" s="53"/>
    </row>
    <row r="47" spans="1:11" s="9" customFormat="1" ht="39.950000000000003" customHeight="1" x14ac:dyDescent="0.2">
      <c r="A47" s="45"/>
      <c r="B47" s="51"/>
      <c r="C47" s="58"/>
      <c r="D47" s="59"/>
      <c r="E47" s="59"/>
      <c r="F47" s="59"/>
      <c r="G47" s="45"/>
      <c r="H47" s="59"/>
      <c r="I47" s="53"/>
      <c r="J47" s="53"/>
      <c r="K47" s="53"/>
    </row>
    <row r="48" spans="1:11" s="9" customFormat="1" ht="39.950000000000003" customHeight="1" x14ac:dyDescent="0.2">
      <c r="A48" s="45"/>
      <c r="B48" s="51"/>
      <c r="C48" s="58"/>
      <c r="D48" s="59"/>
      <c r="E48" s="59"/>
      <c r="F48" s="59"/>
      <c r="G48" s="45"/>
      <c r="H48" s="59"/>
      <c r="I48" s="53"/>
      <c r="J48" s="53"/>
      <c r="K48" s="53"/>
    </row>
    <row r="49" spans="1:11" s="9" customFormat="1" ht="39.950000000000003" customHeight="1" x14ac:dyDescent="0.2">
      <c r="A49" s="45"/>
      <c r="B49" s="51"/>
      <c r="C49" s="58"/>
      <c r="D49" s="59"/>
      <c r="E49" s="59"/>
      <c r="F49" s="59"/>
      <c r="G49" s="45"/>
      <c r="H49" s="59"/>
      <c r="I49" s="53"/>
      <c r="J49" s="53"/>
      <c r="K49" s="53"/>
    </row>
    <row r="50" spans="1:11" s="9" customFormat="1" ht="39.950000000000003" customHeight="1" x14ac:dyDescent="0.2">
      <c r="A50" s="45"/>
      <c r="B50" s="51"/>
      <c r="C50" s="58"/>
      <c r="D50" s="59"/>
      <c r="E50" s="59"/>
      <c r="F50" s="59"/>
      <c r="G50" s="45"/>
      <c r="H50" s="59"/>
      <c r="I50" s="53"/>
      <c r="J50" s="53"/>
      <c r="K50" s="53"/>
    </row>
    <row r="51" spans="1:11" s="9" customFormat="1" ht="39.950000000000003" customHeight="1" x14ac:dyDescent="0.2">
      <c r="A51" s="45"/>
      <c r="B51" s="51"/>
      <c r="C51" s="58"/>
      <c r="D51" s="59"/>
      <c r="E51" s="59"/>
      <c r="F51" s="59"/>
      <c r="G51" s="45"/>
      <c r="H51" s="59"/>
      <c r="I51" s="53"/>
      <c r="J51" s="53"/>
      <c r="K51" s="53"/>
    </row>
    <row r="52" spans="1:11" s="9" customFormat="1" ht="39.950000000000003" customHeight="1" x14ac:dyDescent="0.2">
      <c r="A52" s="45"/>
      <c r="B52" s="51"/>
      <c r="C52" s="58"/>
      <c r="D52" s="59"/>
      <c r="E52" s="59"/>
      <c r="F52" s="59"/>
      <c r="G52" s="45"/>
      <c r="H52" s="59"/>
      <c r="I52" s="53"/>
      <c r="J52" s="53"/>
      <c r="K52" s="53"/>
    </row>
    <row r="53" spans="1:11" ht="39.950000000000003" customHeight="1" x14ac:dyDescent="0.2">
      <c r="A53" s="46"/>
      <c r="B53" s="52"/>
      <c r="C53" s="60"/>
      <c r="D53" s="61"/>
      <c r="E53" s="61"/>
      <c r="F53" s="61"/>
      <c r="G53" s="62"/>
      <c r="H53" s="61"/>
      <c r="I53" s="53"/>
      <c r="J53" s="53"/>
      <c r="K53" s="53"/>
    </row>
    <row r="54" spans="1:11" ht="13.5" thickBot="1" x14ac:dyDescent="0.25"/>
    <row r="55" spans="1:11" ht="13.5" thickBot="1" x14ac:dyDescent="0.25">
      <c r="A55" s="5"/>
      <c r="B55" s="4" t="s">
        <v>9</v>
      </c>
      <c r="C55" s="19"/>
      <c r="D55" s="4" t="s">
        <v>11</v>
      </c>
    </row>
    <row r="56" spans="1:11" ht="8.25" customHeight="1" thickBot="1" x14ac:dyDescent="0.25"/>
    <row r="57" spans="1:11" ht="13.5" thickBot="1" x14ac:dyDescent="0.25">
      <c r="A57" s="6"/>
      <c r="B57" s="4" t="s">
        <v>10</v>
      </c>
      <c r="C57" s="20"/>
      <c r="D57" s="4" t="s">
        <v>12</v>
      </c>
    </row>
    <row r="58" spans="1:11" ht="7.5" customHeight="1" x14ac:dyDescent="0.2"/>
    <row r="59" spans="1:11" ht="12.75" x14ac:dyDescent="0.2"/>
    <row r="60" spans="1:11" ht="9.75" customHeight="1" x14ac:dyDescent="0.2"/>
    <row r="61" spans="1:11" ht="12.75" x14ac:dyDescent="0.2"/>
    <row r="62" spans="1:11" ht="12.75" x14ac:dyDescent="0.2"/>
    <row r="63" spans="1:11" ht="12.75" x14ac:dyDescent="0.2"/>
    <row r="64" spans="1:11" ht="12.75" x14ac:dyDescent="0.2"/>
    <row r="65" spans="4:10" ht="12.75" hidden="1" x14ac:dyDescent="0.2"/>
    <row r="66" spans="4:10" ht="12.75" hidden="1" x14ac:dyDescent="0.2"/>
    <row r="67" spans="4:10" ht="12.75" hidden="1" x14ac:dyDescent="0.2"/>
    <row r="68" spans="4:10" ht="12.75" hidden="1" x14ac:dyDescent="0.2"/>
    <row r="69" spans="4:10" ht="12.75" hidden="1" x14ac:dyDescent="0.2"/>
    <row r="70" spans="4:10" ht="12.75" hidden="1" x14ac:dyDescent="0.2"/>
    <row r="71" spans="4:10" ht="12.75" hidden="1" x14ac:dyDescent="0.2"/>
    <row r="72" spans="4:10" ht="12.75" hidden="1" x14ac:dyDescent="0.2"/>
    <row r="73" spans="4:10" ht="12.75" hidden="1" x14ac:dyDescent="0.2"/>
    <row r="74" spans="4:10" ht="12.75" x14ac:dyDescent="0.2"/>
    <row r="75" spans="4:10" ht="12.75" x14ac:dyDescent="0.2"/>
    <row r="76" spans="4:10" ht="12.75" x14ac:dyDescent="0.2"/>
    <row r="77" spans="4:10" ht="12.75" x14ac:dyDescent="0.2"/>
    <row r="78" spans="4:10" ht="12.75" x14ac:dyDescent="0.2"/>
    <row r="79" spans="4:10" ht="13.5" thickBot="1" x14ac:dyDescent="0.25">
      <c r="D79" s="122" t="s">
        <v>7</v>
      </c>
    </row>
    <row r="80" spans="4:10" ht="16.5" thickTop="1" x14ac:dyDescent="0.25">
      <c r="I80" s="41" t="s">
        <v>57</v>
      </c>
      <c r="J80" s="42">
        <f>COUNT(A9:A53)</f>
        <v>0</v>
      </c>
    </row>
    <row r="81" spans="9:10" ht="12.75" x14ac:dyDescent="0.2">
      <c r="I81" s="35" t="s">
        <v>40</v>
      </c>
      <c r="J81" s="36">
        <f>COUNTIFS($J$9:$J$53,"COMISIÓN HACIENDA")</f>
        <v>0</v>
      </c>
    </row>
    <row r="82" spans="9:10" ht="12.75" x14ac:dyDescent="0.2">
      <c r="I82" s="35" t="s">
        <v>21</v>
      </c>
      <c r="J82" s="36">
        <f>COUNTIFS($I$9:$I$53,"PENDIENTE DEBATE")</f>
        <v>2</v>
      </c>
    </row>
    <row r="83" spans="9:10" ht="12.75" x14ac:dyDescent="0.2">
      <c r="I83" s="35" t="s">
        <v>41</v>
      </c>
      <c r="J83" s="36">
        <f>SUM(J84:J85)</f>
        <v>0</v>
      </c>
    </row>
    <row r="84" spans="9:10" ht="12.75" x14ac:dyDescent="0.2">
      <c r="I84" s="38" t="s">
        <v>32</v>
      </c>
      <c r="J84" s="39">
        <f>COUNTIFS($I$9:$I$53,"CITAR NUEVAMENTE")</f>
        <v>0</v>
      </c>
    </row>
    <row r="85" spans="9:10" ht="12.75" x14ac:dyDescent="0.2">
      <c r="I85" s="38" t="s">
        <v>22</v>
      </c>
      <c r="J85" s="39">
        <f>COUNTIFS($I$9:$I$53,"DEBATE CONCLUIDO")</f>
        <v>0</v>
      </c>
    </row>
    <row r="86" spans="9:10" ht="12.75" x14ac:dyDescent="0.2">
      <c r="I86" s="35" t="s">
        <v>43</v>
      </c>
      <c r="J86" s="36">
        <f>COUNTIFS($I$9:$I$53,"ARCHIVADA")</f>
        <v>0</v>
      </c>
    </row>
    <row r="87" spans="9:10" ht="12.75" x14ac:dyDescent="0.2">
      <c r="I87" s="35" t="s">
        <v>44</v>
      </c>
      <c r="J87" s="36">
        <f>SUM(J88:J90)</f>
        <v>0</v>
      </c>
    </row>
    <row r="88" spans="9:10" ht="12.75" x14ac:dyDescent="0.2">
      <c r="I88" s="38" t="s">
        <v>58</v>
      </c>
      <c r="J88" s="40">
        <f>COUNTIFS($J$9:$J$53,"TRASLADADA A COM. PLAN")</f>
        <v>0</v>
      </c>
    </row>
    <row r="89" spans="9:10" ht="12.75" x14ac:dyDescent="0.2">
      <c r="I89" s="38" t="s">
        <v>59</v>
      </c>
      <c r="J89" s="40">
        <f>COUNTIFS($J$9:$J$53,"TRASLADADA A COM. GOBIERNO")</f>
        <v>0</v>
      </c>
    </row>
    <row r="90" spans="9:10" ht="12.75" x14ac:dyDescent="0.2">
      <c r="I90" s="38" t="s">
        <v>60</v>
      </c>
      <c r="J90" s="40">
        <f>COUNTIFS($J$9:$J$53,"TRASLADADA A SEC. GRAL")</f>
        <v>0</v>
      </c>
    </row>
    <row r="91" spans="9:10" ht="12.75" x14ac:dyDescent="0.2">
      <c r="I91" s="35" t="s">
        <v>45</v>
      </c>
      <c r="J91" s="36">
        <f>SUM(J92:J94)</f>
        <v>0</v>
      </c>
    </row>
    <row r="92" spans="9:10" ht="12.75" x14ac:dyDescent="0.2">
      <c r="I92" s="33" t="s">
        <v>61</v>
      </c>
      <c r="J92" s="34">
        <f>COUNTIFS($J$9:$J$53,"RECIBIDA DE COM. PLAN")</f>
        <v>0</v>
      </c>
    </row>
    <row r="93" spans="9:10" ht="12.75" x14ac:dyDescent="0.2">
      <c r="I93" s="33" t="s">
        <v>62</v>
      </c>
      <c r="J93" s="34">
        <f>COUNTIFS($J$9:$J$53,"RECIBIDA DE COM. GOBIERNO")</f>
        <v>0</v>
      </c>
    </row>
    <row r="94" spans="9:10" ht="12.75" x14ac:dyDescent="0.2">
      <c r="I94" s="33" t="s">
        <v>63</v>
      </c>
      <c r="J94" s="34">
        <f>COUNTIFS($J$9:$J$53,"RECIBIDA DE SEC. GRAL")</f>
        <v>0</v>
      </c>
    </row>
    <row r="95" spans="9:10" ht="13.5" thickBot="1" x14ac:dyDescent="0.25">
      <c r="I95" s="37" t="s">
        <v>33</v>
      </c>
      <c r="J95" s="36">
        <f>COUNTIFS($K$9:$K$53,"PRIORIZADAS")</f>
        <v>4</v>
      </c>
    </row>
    <row r="96" spans="9:10" ht="13.5" thickTop="1"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sheetData>
  <autoFilter ref="A8:K8"/>
  <mergeCells count="7">
    <mergeCell ref="A7:H7"/>
    <mergeCell ref="A1:B3"/>
    <mergeCell ref="C1:G1"/>
    <mergeCell ref="C2:G3"/>
    <mergeCell ref="B4:H4"/>
    <mergeCell ref="A5:H5"/>
    <mergeCell ref="A6:H6"/>
  </mergeCells>
  <printOptions horizontalCentered="1" verticalCentered="1"/>
  <pageMargins left="0.15748031496062992" right="0.15748031496062992" top="0.43307086614173229" bottom="0.43307086614173229" header="0" footer="0"/>
  <pageSetup paperSize="14" scale="80" orientation="landscape" r:id="rId1"/>
  <headerFooter alignWithMargins="0">
    <oddFooter>&amp;L&amp;G&amp;C&amp;9“EL CONCEJO VIVE Y SIENTE A BOGOTA”
&amp;R&amp;G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Hoja1!$C$5:$C$7</xm:f>
          </x14:formula1>
          <xm:sqref>K11:K19 L20 K21:K30 K32:K53 L31</xm:sqref>
        </x14:dataValidation>
        <x14:dataValidation type="list" allowBlank="1" showInputMessage="1" showErrorMessage="1">
          <x14:formula1>
            <xm:f>Hoja1!$A$5:$A$12</xm:f>
          </x14:formula1>
          <xm:sqref>J11:J17 J19 K20 J21:J30 J32:J53 K31</xm:sqref>
        </x14:dataValidation>
        <x14:dataValidation type="list" allowBlank="1" showInputMessage="1" showErrorMessage="1">
          <x14:formula1>
            <xm:f>Hoja1!$B$5:$B$9</xm:f>
          </x14:formula1>
          <xm:sqref>I32:I53 I11:I17 J18 I19 I21:I29 J20 J31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105"/>
  <sheetViews>
    <sheetView zoomScale="85" zoomScaleNormal="85" workbookViewId="0">
      <selection activeCell="A14" sqref="A14:L14"/>
    </sheetView>
  </sheetViews>
  <sheetFormatPr baseColWidth="10" defaultColWidth="0" defaultRowHeight="12.75" customHeight="1" zeroHeight="1" x14ac:dyDescent="0.2"/>
  <cols>
    <col min="1" max="1" width="11.85546875" style="1" customWidth="1"/>
    <col min="2" max="2" width="22.5703125" style="1" customWidth="1"/>
    <col min="3" max="3" width="38.42578125" style="18" customWidth="1"/>
    <col min="4" max="4" width="28.28515625" style="1" customWidth="1"/>
    <col min="5" max="5" width="27.85546875" style="1" customWidth="1"/>
    <col min="6" max="6" width="24.5703125" style="1" customWidth="1"/>
    <col min="7" max="7" width="31.28515625" style="2" customWidth="1"/>
    <col min="8" max="9" width="20.85546875" style="1" customWidth="1"/>
    <col min="10" max="10" width="24.5703125" style="1" customWidth="1"/>
    <col min="11" max="11" width="20.85546875" style="1" customWidth="1"/>
    <col min="12" max="12" width="11.42578125" style="1" customWidth="1"/>
    <col min="13" max="16384" width="0" style="1" hidden="1"/>
  </cols>
  <sheetData>
    <row r="1" spans="1:12" ht="30.75" customHeight="1" x14ac:dyDescent="0.2">
      <c r="A1" s="137" t="s">
        <v>17</v>
      </c>
      <c r="B1" s="138"/>
      <c r="C1" s="152" t="s">
        <v>37</v>
      </c>
      <c r="D1" s="152"/>
      <c r="E1" s="152"/>
      <c r="F1" s="152"/>
      <c r="G1" s="153"/>
      <c r="H1" s="15" t="s">
        <v>15</v>
      </c>
      <c r="I1" s="16"/>
      <c r="J1" s="16"/>
      <c r="K1" s="16"/>
    </row>
    <row r="2" spans="1:12" ht="29.25" customHeight="1" x14ac:dyDescent="0.2">
      <c r="A2" s="139"/>
      <c r="B2" s="140"/>
      <c r="C2" s="146" t="s">
        <v>8</v>
      </c>
      <c r="D2" s="147"/>
      <c r="E2" s="147"/>
      <c r="F2" s="147"/>
      <c r="G2" s="148"/>
      <c r="H2" s="15" t="s">
        <v>13</v>
      </c>
      <c r="I2" s="16"/>
      <c r="J2" s="16"/>
      <c r="K2" s="16"/>
    </row>
    <row r="3" spans="1:12" ht="33.75" customHeight="1" x14ac:dyDescent="0.2">
      <c r="A3" s="141"/>
      <c r="B3" s="142"/>
      <c r="C3" s="149"/>
      <c r="D3" s="150"/>
      <c r="E3" s="150"/>
      <c r="F3" s="150"/>
      <c r="G3" s="151"/>
      <c r="H3" s="15" t="s">
        <v>16</v>
      </c>
      <c r="I3" s="16"/>
      <c r="J3" s="16"/>
      <c r="K3" s="16"/>
    </row>
    <row r="4" spans="1:12" ht="24" customHeight="1" x14ac:dyDescent="0.2">
      <c r="A4" s="7"/>
      <c r="B4" s="143" t="s">
        <v>18</v>
      </c>
      <c r="C4" s="143"/>
      <c r="D4" s="143"/>
      <c r="E4" s="143"/>
      <c r="F4" s="143"/>
      <c r="G4" s="143"/>
      <c r="H4" s="143"/>
      <c r="I4" s="8"/>
      <c r="J4" s="8"/>
      <c r="K4" s="8"/>
    </row>
    <row r="5" spans="1:12" ht="31.5" customHeight="1" x14ac:dyDescent="0.2">
      <c r="A5" s="144" t="s">
        <v>19</v>
      </c>
      <c r="B5" s="144"/>
      <c r="C5" s="144"/>
      <c r="D5" s="144"/>
      <c r="E5" s="144"/>
      <c r="F5" s="144"/>
      <c r="G5" s="144"/>
      <c r="H5" s="144"/>
      <c r="I5" s="13"/>
      <c r="J5" s="13"/>
      <c r="K5" s="13"/>
    </row>
    <row r="6" spans="1:12" ht="11.25" customHeight="1" x14ac:dyDescent="0.2">
      <c r="A6" s="144" t="s">
        <v>38</v>
      </c>
      <c r="B6" s="144"/>
      <c r="C6" s="144"/>
      <c r="D6" s="144"/>
      <c r="E6" s="144"/>
      <c r="F6" s="144"/>
      <c r="G6" s="144"/>
      <c r="H6" s="144"/>
      <c r="I6" s="13"/>
      <c r="J6" s="13"/>
      <c r="K6" s="13"/>
    </row>
    <row r="7" spans="1:12" ht="31.5" customHeight="1" x14ac:dyDescent="0.2">
      <c r="A7" s="145"/>
      <c r="B7" s="145"/>
      <c r="C7" s="145"/>
      <c r="D7" s="145"/>
      <c r="E7" s="145"/>
      <c r="F7" s="145"/>
      <c r="G7" s="145"/>
      <c r="H7" s="145"/>
      <c r="I7" s="12"/>
      <c r="J7" s="12"/>
      <c r="K7" s="12"/>
    </row>
    <row r="8" spans="1:12" s="9" customFormat="1" ht="47.25" customHeight="1" x14ac:dyDescent="0.2">
      <c r="A8" s="14" t="s">
        <v>14</v>
      </c>
      <c r="B8" s="10" t="s">
        <v>5</v>
      </c>
      <c r="C8" s="14" t="s">
        <v>6</v>
      </c>
      <c r="D8" s="11" t="s">
        <v>3</v>
      </c>
      <c r="E8" s="11" t="s">
        <v>0</v>
      </c>
      <c r="F8" s="11" t="s">
        <v>2</v>
      </c>
      <c r="G8" s="14" t="s">
        <v>1</v>
      </c>
      <c r="H8" s="11" t="s">
        <v>4</v>
      </c>
      <c r="I8" s="11" t="s">
        <v>20</v>
      </c>
      <c r="J8" s="11" t="s">
        <v>35</v>
      </c>
      <c r="K8" s="11" t="s">
        <v>36</v>
      </c>
    </row>
    <row r="9" spans="1:12" s="9" customFormat="1" ht="39.950000000000003" customHeight="1" x14ac:dyDescent="0.2">
      <c r="A9" s="72" t="str">
        <f>'RELAC. PROPOSIC.'!A24</f>
        <v>065</v>
      </c>
      <c r="B9" s="49">
        <f>'RELAC. PROPOSIC.'!B24</f>
        <v>42418</v>
      </c>
      <c r="C9" s="49" t="str">
        <f>'RELAC. PROPOSIC.'!C24</f>
        <v>Estado financiero de Transmilenio y Sistema Integrado de Transporte SITP</v>
      </c>
      <c r="D9" s="49" t="str">
        <f>'RELAC. PROPOSIC.'!D24</f>
        <v>Honorable Concejal
EMEL ROJAS CASTILLO
MOVIMIENTO LIBRES</v>
      </c>
      <c r="E9" s="49" t="str">
        <f>'RELAC. PROPOSIC.'!E24</f>
        <v xml:space="preserve">Gerente Transmilenio
</v>
      </c>
      <c r="F9" s="49" t="str">
        <f>'RELAC. PROPOSIC.'!F24</f>
        <v xml:space="preserve">Contralor Distrital
Personero Distrital
Veedora Distrital
</v>
      </c>
      <c r="G9" s="49" t="str">
        <f>'RELAC. PROPOSIC.'!G24</f>
        <v xml:space="preserve">RESPT-G-TRANSMILENIO-24-02-2016 1CD
RESPT-S-D-AMBIENTE-(25-02-2016) </v>
      </c>
      <c r="H9" s="49" t="str">
        <f>'RELAC. PROPOSIC.'!H24</f>
        <v>ENVIO DE CUEST (23-02-2016)
RECORDATORIO
S-D-MOVILIDAD
(29-02-2016)
PRIORIZADA
(16-03-2016)
1ER. DEBATE 
(28-03-2016)
2DO. DEBATE 
(5-06-2016)
PRIORIZADA
(02-06-2016)</v>
      </c>
      <c r="I9" s="49" t="str">
        <f>'RELAC. PROPOSIC.'!J24</f>
        <v>CITAR NUEVAMENTE</v>
      </c>
      <c r="J9" s="49">
        <f>'RELAC. PROPOSIC.'!K24</f>
        <v>0</v>
      </c>
      <c r="K9" s="49" t="str">
        <f>'RELAC. PROPOSIC.'!L24</f>
        <v>PRIORIZADAS</v>
      </c>
    </row>
    <row r="10" spans="1:12" s="9" customFormat="1" ht="66.75" customHeight="1" x14ac:dyDescent="0.2">
      <c r="A10" s="85" t="s">
        <v>189</v>
      </c>
      <c r="B10" s="47" t="s">
        <v>160</v>
      </c>
      <c r="C10" s="86" t="s">
        <v>190</v>
      </c>
      <c r="D10" s="86" t="s">
        <v>562</v>
      </c>
      <c r="E10" s="86" t="s">
        <v>191</v>
      </c>
      <c r="F10" s="86" t="s">
        <v>137</v>
      </c>
      <c r="G10" s="93"/>
      <c r="H10" s="94"/>
      <c r="I10" s="86"/>
      <c r="J10" s="86"/>
      <c r="K10" s="86"/>
    </row>
    <row r="11" spans="1:12" s="9" customFormat="1" ht="39.950000000000003" customHeight="1" x14ac:dyDescent="0.2">
      <c r="A11" s="85" t="s">
        <v>401</v>
      </c>
      <c r="B11" s="47">
        <v>42478</v>
      </c>
      <c r="C11" s="91" t="s">
        <v>376</v>
      </c>
      <c r="D11" s="86" t="s">
        <v>562</v>
      </c>
      <c r="E11" s="86" t="s">
        <v>426</v>
      </c>
      <c r="F11" s="91" t="s">
        <v>123</v>
      </c>
      <c r="G11" s="92" t="s">
        <v>472</v>
      </c>
      <c r="H11" s="85" t="s">
        <v>475</v>
      </c>
      <c r="I11" s="86"/>
      <c r="J11" s="86"/>
      <c r="K11" s="86"/>
    </row>
    <row r="12" spans="1:12" s="9" customFormat="1" ht="39.950000000000003" customHeight="1" x14ac:dyDescent="0.2">
      <c r="A12" s="64" t="s">
        <v>615</v>
      </c>
      <c r="B12" s="47">
        <v>42526</v>
      </c>
      <c r="C12" s="53" t="s">
        <v>617</v>
      </c>
      <c r="D12" s="53" t="s">
        <v>133</v>
      </c>
      <c r="E12" s="53" t="s">
        <v>630</v>
      </c>
      <c r="F12" s="53" t="s">
        <v>631</v>
      </c>
      <c r="G12" s="63" t="s">
        <v>650</v>
      </c>
      <c r="H12" s="83" t="s">
        <v>649</v>
      </c>
      <c r="I12" s="53"/>
      <c r="J12" s="53"/>
      <c r="K12" s="53"/>
    </row>
    <row r="13" spans="1:12" s="9" customFormat="1" ht="39.950000000000003" customHeight="1" x14ac:dyDescent="0.2">
      <c r="A13" s="64" t="s">
        <v>720</v>
      </c>
      <c r="B13" s="47">
        <v>42570</v>
      </c>
      <c r="C13" s="111" t="s">
        <v>721</v>
      </c>
      <c r="D13" s="53" t="s">
        <v>133</v>
      </c>
      <c r="E13" s="53" t="s">
        <v>722</v>
      </c>
      <c r="F13" s="53" t="s">
        <v>723</v>
      </c>
      <c r="G13" s="63" t="s">
        <v>754</v>
      </c>
      <c r="H13" s="83" t="s">
        <v>743</v>
      </c>
      <c r="I13" s="53"/>
      <c r="J13" s="53"/>
      <c r="K13" s="53"/>
    </row>
    <row r="14" spans="1:12" s="9" customFormat="1" ht="39.950000000000003" customHeight="1" x14ac:dyDescent="0.2">
      <c r="A14" s="64" t="s">
        <v>1013</v>
      </c>
      <c r="B14" s="47" t="s">
        <v>1014</v>
      </c>
      <c r="C14" s="53" t="s">
        <v>1016</v>
      </c>
      <c r="D14" s="53" t="s">
        <v>1017</v>
      </c>
      <c r="E14" s="53" t="s">
        <v>1021</v>
      </c>
      <c r="F14" s="53" t="s">
        <v>77</v>
      </c>
      <c r="G14" s="53" t="s">
        <v>1039</v>
      </c>
      <c r="H14" s="134"/>
      <c r="I14" s="103">
        <v>42664</v>
      </c>
      <c r="J14" s="53"/>
      <c r="K14" s="53"/>
      <c r="L14" s="53"/>
    </row>
    <row r="15" spans="1:12" s="9" customFormat="1" ht="39.950000000000003" customHeight="1" x14ac:dyDescent="0.2">
      <c r="A15" s="73"/>
      <c r="B15" s="50"/>
      <c r="C15" s="56"/>
      <c r="D15" s="57"/>
      <c r="E15" s="57"/>
      <c r="F15" s="57"/>
      <c r="G15" s="44"/>
      <c r="H15" s="57"/>
      <c r="I15" s="53"/>
      <c r="J15" s="53"/>
      <c r="K15" s="53"/>
    </row>
    <row r="16" spans="1:12" s="9" customFormat="1" ht="39.950000000000003" customHeight="1" x14ac:dyDescent="0.2">
      <c r="A16" s="73"/>
      <c r="B16" s="50"/>
      <c r="C16" s="56"/>
      <c r="D16" s="57"/>
      <c r="E16" s="57"/>
      <c r="F16" s="57"/>
      <c r="G16" s="44"/>
      <c r="H16" s="57"/>
      <c r="I16" s="53"/>
      <c r="J16" s="53"/>
      <c r="K16" s="53"/>
    </row>
    <row r="17" spans="1:11" s="9" customFormat="1" ht="39.950000000000003" customHeight="1" x14ac:dyDescent="0.2">
      <c r="A17" s="73"/>
      <c r="B17" s="50"/>
      <c r="C17" s="56"/>
      <c r="D17" s="57"/>
      <c r="E17" s="57"/>
      <c r="F17" s="57"/>
      <c r="G17" s="44"/>
      <c r="H17" s="57"/>
      <c r="I17" s="53"/>
      <c r="J17" s="53"/>
      <c r="K17" s="53"/>
    </row>
    <row r="18" spans="1:11" s="9" customFormat="1" ht="39.950000000000003" customHeight="1" x14ac:dyDescent="0.2">
      <c r="A18" s="44"/>
      <c r="B18" s="50"/>
      <c r="C18" s="56"/>
      <c r="D18" s="57"/>
      <c r="E18" s="57"/>
      <c r="F18" s="57"/>
      <c r="G18" s="44"/>
      <c r="H18" s="57"/>
      <c r="I18" s="53"/>
      <c r="J18" s="53"/>
      <c r="K18" s="53"/>
    </row>
    <row r="19" spans="1:11" s="9" customFormat="1" ht="39.950000000000003" customHeight="1" x14ac:dyDescent="0.2">
      <c r="A19" s="44"/>
      <c r="B19" s="50"/>
      <c r="C19" s="56"/>
      <c r="D19" s="57"/>
      <c r="E19" s="57"/>
      <c r="F19" s="57"/>
      <c r="G19" s="44"/>
      <c r="H19" s="57"/>
      <c r="I19" s="53"/>
      <c r="J19" s="53"/>
      <c r="K19" s="53"/>
    </row>
    <row r="20" spans="1:11" s="9" customFormat="1" ht="39.950000000000003" customHeight="1" x14ac:dyDescent="0.2">
      <c r="A20" s="44"/>
      <c r="B20" s="50"/>
      <c r="C20" s="56"/>
      <c r="D20" s="57"/>
      <c r="E20" s="57"/>
      <c r="F20" s="57"/>
      <c r="G20" s="44"/>
      <c r="H20" s="57"/>
      <c r="I20" s="53"/>
      <c r="J20" s="53"/>
      <c r="K20" s="53"/>
    </row>
    <row r="21" spans="1:11" s="9" customFormat="1" ht="39.950000000000003" customHeight="1" x14ac:dyDescent="0.2">
      <c r="A21" s="44"/>
      <c r="B21" s="50"/>
      <c r="C21" s="56"/>
      <c r="D21" s="57"/>
      <c r="E21" s="57"/>
      <c r="F21" s="57"/>
      <c r="G21" s="44"/>
      <c r="H21" s="57"/>
      <c r="I21" s="53"/>
      <c r="J21" s="53"/>
      <c r="K21" s="53"/>
    </row>
    <row r="22" spans="1:11" s="9" customFormat="1" ht="39.950000000000003" customHeight="1" x14ac:dyDescent="0.2">
      <c r="A22" s="44"/>
      <c r="B22" s="50"/>
      <c r="C22" s="56"/>
      <c r="D22" s="57"/>
      <c r="E22" s="57"/>
      <c r="F22" s="57"/>
      <c r="G22" s="44"/>
      <c r="H22" s="57"/>
      <c r="I22" s="53"/>
      <c r="J22" s="53"/>
      <c r="K22" s="53"/>
    </row>
    <row r="23" spans="1:11" s="9" customFormat="1" ht="39.950000000000003" customHeight="1" x14ac:dyDescent="0.2">
      <c r="A23" s="44"/>
      <c r="B23" s="50"/>
      <c r="C23" s="56"/>
      <c r="D23" s="57"/>
      <c r="E23" s="57"/>
      <c r="F23" s="57"/>
      <c r="G23" s="44"/>
      <c r="H23" s="57"/>
      <c r="I23" s="53"/>
      <c r="J23" s="53"/>
      <c r="K23" s="53"/>
    </row>
    <row r="24" spans="1:11" s="9" customFormat="1" ht="39.950000000000003" customHeight="1" x14ac:dyDescent="0.2">
      <c r="A24" s="44"/>
      <c r="B24" s="50"/>
      <c r="C24" s="56"/>
      <c r="D24" s="57"/>
      <c r="E24" s="57"/>
      <c r="F24" s="57"/>
      <c r="G24" s="44"/>
      <c r="H24" s="57"/>
      <c r="I24" s="53"/>
      <c r="J24" s="53"/>
      <c r="K24" s="53"/>
    </row>
    <row r="25" spans="1:11" s="9" customFormat="1" ht="39.950000000000003" customHeight="1" x14ac:dyDescent="0.2">
      <c r="A25" s="44"/>
      <c r="B25" s="50"/>
      <c r="C25" s="56"/>
      <c r="D25" s="57"/>
      <c r="E25" s="57"/>
      <c r="F25" s="57"/>
      <c r="G25" s="44"/>
      <c r="H25" s="57"/>
      <c r="I25" s="53"/>
      <c r="J25" s="53"/>
      <c r="K25" s="53"/>
    </row>
    <row r="26" spans="1:11" s="9" customFormat="1" ht="39.950000000000003" customHeight="1" x14ac:dyDescent="0.2">
      <c r="A26" s="44"/>
      <c r="B26" s="50"/>
      <c r="C26" s="56"/>
      <c r="D26" s="57"/>
      <c r="E26" s="57"/>
      <c r="F26" s="57"/>
      <c r="G26" s="44"/>
      <c r="H26" s="57"/>
      <c r="I26" s="53"/>
      <c r="J26" s="53"/>
      <c r="K26" s="53"/>
    </row>
    <row r="27" spans="1:11" s="9" customFormat="1" ht="39.950000000000003" customHeight="1" x14ac:dyDescent="0.2">
      <c r="A27" s="44"/>
      <c r="B27" s="50"/>
      <c r="C27" s="56"/>
      <c r="D27" s="57"/>
      <c r="E27" s="57"/>
      <c r="F27" s="57"/>
      <c r="G27" s="44"/>
      <c r="H27" s="57"/>
      <c r="I27" s="53"/>
      <c r="J27" s="53"/>
      <c r="K27" s="53"/>
    </row>
    <row r="28" spans="1:11" s="9" customFormat="1" ht="39.950000000000003" customHeight="1" x14ac:dyDescent="0.2">
      <c r="A28" s="44"/>
      <c r="B28" s="50"/>
      <c r="C28" s="56"/>
      <c r="D28" s="57"/>
      <c r="E28" s="57"/>
      <c r="F28" s="57"/>
      <c r="G28" s="44"/>
      <c r="H28" s="57"/>
      <c r="I28" s="53"/>
      <c r="J28" s="53"/>
      <c r="K28" s="53"/>
    </row>
    <row r="29" spans="1:11" s="9" customFormat="1" ht="39.950000000000003" customHeight="1" x14ac:dyDescent="0.2">
      <c r="A29" s="44"/>
      <c r="B29" s="50"/>
      <c r="C29" s="56"/>
      <c r="D29" s="57"/>
      <c r="E29" s="57"/>
      <c r="F29" s="57"/>
      <c r="G29" s="44"/>
      <c r="H29" s="57"/>
      <c r="I29" s="53"/>
      <c r="J29" s="53"/>
      <c r="K29" s="53"/>
    </row>
    <row r="30" spans="1:11" s="9" customFormat="1" ht="39.950000000000003" customHeight="1" x14ac:dyDescent="0.2">
      <c r="A30" s="44"/>
      <c r="B30" s="50"/>
      <c r="C30" s="56"/>
      <c r="D30" s="57"/>
      <c r="E30" s="57"/>
      <c r="F30" s="57"/>
      <c r="G30" s="44"/>
      <c r="H30" s="57"/>
      <c r="I30" s="53"/>
      <c r="J30" s="53"/>
      <c r="K30" s="53"/>
    </row>
    <row r="31" spans="1:11" s="9" customFormat="1" ht="39.950000000000003" customHeight="1" x14ac:dyDescent="0.2">
      <c r="A31" s="44"/>
      <c r="B31" s="50"/>
      <c r="C31" s="56"/>
      <c r="D31" s="57"/>
      <c r="E31" s="57"/>
      <c r="F31" s="57"/>
      <c r="G31" s="44"/>
      <c r="H31" s="57"/>
      <c r="I31" s="53"/>
      <c r="J31" s="53"/>
      <c r="K31" s="53"/>
    </row>
    <row r="32" spans="1:11" s="9" customFormat="1" ht="39.950000000000003" customHeight="1" x14ac:dyDescent="0.2">
      <c r="A32" s="44"/>
      <c r="B32" s="50"/>
      <c r="C32" s="56"/>
      <c r="D32" s="57"/>
      <c r="E32" s="57"/>
      <c r="F32" s="57"/>
      <c r="G32" s="44"/>
      <c r="H32" s="57"/>
      <c r="I32" s="53"/>
      <c r="J32" s="53"/>
      <c r="K32" s="53"/>
    </row>
    <row r="33" spans="1:11" s="9" customFormat="1" ht="39.950000000000003" customHeight="1" x14ac:dyDescent="0.2">
      <c r="A33" s="44"/>
      <c r="B33" s="50"/>
      <c r="C33" s="56"/>
      <c r="D33" s="57"/>
      <c r="E33" s="57"/>
      <c r="F33" s="57"/>
      <c r="G33" s="44"/>
      <c r="H33" s="57"/>
      <c r="I33" s="53"/>
      <c r="J33" s="53"/>
      <c r="K33" s="53"/>
    </row>
    <row r="34" spans="1:11" s="9" customFormat="1" ht="39.950000000000003" customHeight="1" x14ac:dyDescent="0.2">
      <c r="A34" s="44"/>
      <c r="B34" s="50"/>
      <c r="C34" s="56"/>
      <c r="D34" s="57"/>
      <c r="E34" s="57"/>
      <c r="F34" s="57"/>
      <c r="G34" s="44"/>
      <c r="H34" s="57"/>
      <c r="I34" s="53"/>
      <c r="J34" s="53"/>
      <c r="K34" s="53"/>
    </row>
    <row r="35" spans="1:11" s="9" customFormat="1" ht="39.950000000000003" customHeight="1" x14ac:dyDescent="0.2">
      <c r="A35" s="44"/>
      <c r="B35" s="50"/>
      <c r="C35" s="56"/>
      <c r="D35" s="57"/>
      <c r="E35" s="57"/>
      <c r="F35" s="57"/>
      <c r="G35" s="44"/>
      <c r="H35" s="57"/>
      <c r="I35" s="53"/>
      <c r="J35" s="53"/>
      <c r="K35" s="53"/>
    </row>
    <row r="36" spans="1:11" s="9" customFormat="1" ht="39.950000000000003" customHeight="1" x14ac:dyDescent="0.2">
      <c r="A36" s="44"/>
      <c r="B36" s="50"/>
      <c r="C36" s="56"/>
      <c r="D36" s="57"/>
      <c r="E36" s="57"/>
      <c r="F36" s="57"/>
      <c r="G36" s="44"/>
      <c r="H36" s="57"/>
      <c r="I36" s="53"/>
      <c r="J36" s="53"/>
      <c r="K36" s="53"/>
    </row>
    <row r="37" spans="1:11" s="9" customFormat="1" ht="39.950000000000003" customHeight="1" x14ac:dyDescent="0.2">
      <c r="A37" s="44"/>
      <c r="B37" s="50"/>
      <c r="C37" s="56"/>
      <c r="D37" s="57"/>
      <c r="E37" s="57"/>
      <c r="F37" s="57"/>
      <c r="G37" s="44"/>
      <c r="H37" s="57"/>
      <c r="I37" s="53"/>
      <c r="J37" s="53"/>
      <c r="K37" s="53"/>
    </row>
    <row r="38" spans="1:11" s="9" customFormat="1" ht="39.950000000000003" customHeight="1" x14ac:dyDescent="0.2">
      <c r="A38" s="44"/>
      <c r="B38" s="50"/>
      <c r="C38" s="56"/>
      <c r="D38" s="57"/>
      <c r="E38" s="57"/>
      <c r="F38" s="57"/>
      <c r="G38" s="44"/>
      <c r="H38" s="57"/>
      <c r="I38" s="53"/>
      <c r="J38" s="53"/>
      <c r="K38" s="53"/>
    </row>
    <row r="39" spans="1:11" s="9" customFormat="1" ht="39.950000000000003" customHeight="1" x14ac:dyDescent="0.2">
      <c r="A39" s="44"/>
      <c r="B39" s="50"/>
      <c r="C39" s="56"/>
      <c r="D39" s="57"/>
      <c r="E39" s="57"/>
      <c r="F39" s="57"/>
      <c r="G39" s="44"/>
      <c r="H39" s="57"/>
      <c r="I39" s="53"/>
      <c r="J39" s="53"/>
      <c r="K39" s="53"/>
    </row>
    <row r="40" spans="1:11" s="9" customFormat="1" ht="39.950000000000003" customHeight="1" x14ac:dyDescent="0.2">
      <c r="A40" s="44"/>
      <c r="B40" s="50"/>
      <c r="C40" s="56"/>
      <c r="D40" s="57"/>
      <c r="E40" s="57"/>
      <c r="F40" s="57"/>
      <c r="G40" s="44"/>
      <c r="H40" s="57"/>
      <c r="I40" s="53"/>
      <c r="J40" s="53"/>
      <c r="K40" s="53"/>
    </row>
    <row r="41" spans="1:11" s="9" customFormat="1" ht="39.950000000000003" customHeight="1" x14ac:dyDescent="0.2">
      <c r="A41" s="44"/>
      <c r="B41" s="50"/>
      <c r="C41" s="56"/>
      <c r="D41" s="57"/>
      <c r="E41" s="57"/>
      <c r="F41" s="57"/>
      <c r="G41" s="44"/>
      <c r="H41" s="57"/>
      <c r="I41" s="53"/>
      <c r="J41" s="53"/>
      <c r="K41" s="53"/>
    </row>
    <row r="42" spans="1:11" s="9" customFormat="1" ht="39.950000000000003" customHeight="1" x14ac:dyDescent="0.2">
      <c r="A42" s="44"/>
      <c r="B42" s="50"/>
      <c r="C42" s="56"/>
      <c r="D42" s="57"/>
      <c r="E42" s="57"/>
      <c r="F42" s="57"/>
      <c r="G42" s="44"/>
      <c r="H42" s="57"/>
      <c r="I42" s="53"/>
      <c r="J42" s="53"/>
      <c r="K42" s="53"/>
    </row>
    <row r="43" spans="1:11" s="9" customFormat="1" ht="39.950000000000003" customHeight="1" x14ac:dyDescent="0.2">
      <c r="A43" s="44"/>
      <c r="B43" s="50"/>
      <c r="C43" s="56"/>
      <c r="D43" s="57"/>
      <c r="E43" s="57"/>
      <c r="F43" s="57"/>
      <c r="G43" s="44"/>
      <c r="H43" s="57"/>
      <c r="I43" s="53"/>
      <c r="J43" s="53"/>
      <c r="K43" s="53"/>
    </row>
    <row r="44" spans="1:11" s="9" customFormat="1" ht="39.950000000000003" customHeight="1" x14ac:dyDescent="0.2">
      <c r="A44" s="44"/>
      <c r="B44" s="50"/>
      <c r="C44" s="56"/>
      <c r="D44" s="57"/>
      <c r="E44" s="57"/>
      <c r="F44" s="57"/>
      <c r="G44" s="44"/>
      <c r="H44" s="57"/>
      <c r="I44" s="53"/>
      <c r="J44" s="53"/>
      <c r="K44" s="53"/>
    </row>
    <row r="45" spans="1:11" s="9" customFormat="1" ht="39.950000000000003" customHeight="1" x14ac:dyDescent="0.2">
      <c r="A45" s="45"/>
      <c r="B45" s="51"/>
      <c r="C45" s="58"/>
      <c r="D45" s="59"/>
      <c r="E45" s="59"/>
      <c r="F45" s="59"/>
      <c r="G45" s="45"/>
      <c r="H45" s="59"/>
      <c r="I45" s="53"/>
      <c r="J45" s="53"/>
      <c r="K45" s="53"/>
    </row>
    <row r="46" spans="1:11" s="9" customFormat="1" ht="39.950000000000003" customHeight="1" x14ac:dyDescent="0.2">
      <c r="A46" s="45"/>
      <c r="B46" s="51"/>
      <c r="C46" s="58"/>
      <c r="D46" s="59"/>
      <c r="E46" s="59"/>
      <c r="F46" s="59"/>
      <c r="G46" s="45"/>
      <c r="H46" s="59"/>
      <c r="I46" s="53"/>
      <c r="J46" s="53"/>
      <c r="K46" s="53"/>
    </row>
    <row r="47" spans="1:11" s="9" customFormat="1" ht="39.950000000000003" customHeight="1" x14ac:dyDescent="0.2">
      <c r="A47" s="45"/>
      <c r="B47" s="51"/>
      <c r="C47" s="58"/>
      <c r="D47" s="59"/>
      <c r="E47" s="59"/>
      <c r="F47" s="59"/>
      <c r="G47" s="45"/>
      <c r="H47" s="59"/>
      <c r="I47" s="53"/>
      <c r="J47" s="53"/>
      <c r="K47" s="53"/>
    </row>
    <row r="48" spans="1:11" s="9" customFormat="1" ht="39.950000000000003" customHeight="1" x14ac:dyDescent="0.2">
      <c r="A48" s="45"/>
      <c r="B48" s="51"/>
      <c r="C48" s="58"/>
      <c r="D48" s="59"/>
      <c r="E48" s="59"/>
      <c r="F48" s="59"/>
      <c r="G48" s="45"/>
      <c r="H48" s="59"/>
      <c r="I48" s="53"/>
      <c r="J48" s="53"/>
      <c r="K48" s="53"/>
    </row>
    <row r="49" spans="1:11" s="9" customFormat="1" ht="39.950000000000003" customHeight="1" x14ac:dyDescent="0.2">
      <c r="A49" s="45"/>
      <c r="B49" s="51"/>
      <c r="C49" s="58"/>
      <c r="D49" s="59"/>
      <c r="E49" s="59"/>
      <c r="F49" s="59"/>
      <c r="G49" s="45"/>
      <c r="H49" s="59"/>
      <c r="I49" s="53"/>
      <c r="J49" s="53"/>
      <c r="K49" s="53"/>
    </row>
    <row r="50" spans="1:11" s="9" customFormat="1" ht="39.950000000000003" customHeight="1" x14ac:dyDescent="0.2">
      <c r="A50" s="45"/>
      <c r="B50" s="51"/>
      <c r="C50" s="58"/>
      <c r="D50" s="59"/>
      <c r="E50" s="59"/>
      <c r="F50" s="59"/>
      <c r="G50" s="45"/>
      <c r="H50" s="59"/>
      <c r="I50" s="53"/>
      <c r="J50" s="53"/>
      <c r="K50" s="53"/>
    </row>
    <row r="51" spans="1:11" s="9" customFormat="1" ht="39.950000000000003" customHeight="1" x14ac:dyDescent="0.2">
      <c r="A51" s="45"/>
      <c r="B51" s="51"/>
      <c r="C51" s="58"/>
      <c r="D51" s="59"/>
      <c r="E51" s="59"/>
      <c r="F51" s="59"/>
      <c r="G51" s="45"/>
      <c r="H51" s="59"/>
      <c r="I51" s="53"/>
      <c r="J51" s="53"/>
      <c r="K51" s="53"/>
    </row>
    <row r="52" spans="1:11" ht="39.950000000000003" customHeight="1" x14ac:dyDescent="0.2">
      <c r="A52" s="46"/>
      <c r="B52" s="52"/>
      <c r="C52" s="60"/>
      <c r="D52" s="61"/>
      <c r="E52" s="61"/>
      <c r="F52" s="61"/>
      <c r="G52" s="62"/>
      <c r="H52" s="61"/>
      <c r="I52" s="53"/>
      <c r="J52" s="53"/>
      <c r="K52" s="53"/>
    </row>
    <row r="53" spans="1:11" ht="13.5" thickBot="1" x14ac:dyDescent="0.25"/>
    <row r="54" spans="1:11" ht="13.5" thickBot="1" x14ac:dyDescent="0.25">
      <c r="A54" s="5"/>
      <c r="B54" s="4" t="s">
        <v>9</v>
      </c>
      <c r="C54" s="19"/>
      <c r="D54" s="4" t="s">
        <v>11</v>
      </c>
    </row>
    <row r="55" spans="1:11" ht="8.25" customHeight="1" thickBot="1" x14ac:dyDescent="0.25"/>
    <row r="56" spans="1:11" ht="13.5" thickBot="1" x14ac:dyDescent="0.25">
      <c r="A56" s="6"/>
      <c r="B56" s="4" t="s">
        <v>10</v>
      </c>
      <c r="C56" s="20"/>
      <c r="D56" s="4" t="s">
        <v>12</v>
      </c>
    </row>
    <row r="57" spans="1:11" ht="7.5" customHeight="1" x14ac:dyDescent="0.2"/>
    <row r="58" spans="1:11" x14ac:dyDescent="0.2"/>
    <row r="59" spans="1:11" ht="9.75" customHeight="1" x14ac:dyDescent="0.2"/>
    <row r="60" spans="1:11" x14ac:dyDescent="0.2"/>
    <row r="61" spans="1:11" x14ac:dyDescent="0.2"/>
    <row r="62" spans="1:11" x14ac:dyDescent="0.2"/>
    <row r="63" spans="1:11" x14ac:dyDescent="0.2"/>
    <row r="64" spans="1:11" hidden="1" x14ac:dyDescent="0.2"/>
    <row r="65" spans="9:10" hidden="1" x14ac:dyDescent="0.2"/>
    <row r="66" spans="9:10" hidden="1" x14ac:dyDescent="0.2"/>
    <row r="67" spans="9:10" hidden="1" x14ac:dyDescent="0.2"/>
    <row r="68" spans="9:10" hidden="1" x14ac:dyDescent="0.2"/>
    <row r="69" spans="9:10" hidden="1" x14ac:dyDescent="0.2"/>
    <row r="70" spans="9:10" hidden="1" x14ac:dyDescent="0.2"/>
    <row r="71" spans="9:10" hidden="1" x14ac:dyDescent="0.2"/>
    <row r="72" spans="9:10" hidden="1" x14ac:dyDescent="0.2"/>
    <row r="73" spans="9:10" x14ac:dyDescent="0.2"/>
    <row r="74" spans="9:10" x14ac:dyDescent="0.2"/>
    <row r="75" spans="9:10" x14ac:dyDescent="0.2"/>
    <row r="76" spans="9:10" x14ac:dyDescent="0.2"/>
    <row r="77" spans="9:10" x14ac:dyDescent="0.2"/>
    <row r="78" spans="9:10" ht="13.5" thickBot="1" x14ac:dyDescent="0.25"/>
    <row r="79" spans="9:10" ht="16.5" thickTop="1" x14ac:dyDescent="0.25">
      <c r="I79" s="41" t="s">
        <v>57</v>
      </c>
      <c r="J79" s="42"/>
    </row>
    <row r="80" spans="9:10" x14ac:dyDescent="0.2">
      <c r="I80" s="35" t="s">
        <v>40</v>
      </c>
      <c r="J80" s="36">
        <f>COUNTIFS($J$9:$J$52,"COMISIÓN HACIENDA")</f>
        <v>0</v>
      </c>
    </row>
    <row r="81" spans="9:10" x14ac:dyDescent="0.2">
      <c r="I81" s="35" t="s">
        <v>21</v>
      </c>
      <c r="J81" s="36">
        <f>COUNTIFS($I$9:$I$52,"PENDIENTE DEBATE")</f>
        <v>0</v>
      </c>
    </row>
    <row r="82" spans="9:10" x14ac:dyDescent="0.2">
      <c r="I82" s="35" t="s">
        <v>41</v>
      </c>
      <c r="J82" s="36">
        <f>SUM(J83:J84)</f>
        <v>1</v>
      </c>
    </row>
    <row r="83" spans="9:10" x14ac:dyDescent="0.2">
      <c r="I83" s="38" t="s">
        <v>32</v>
      </c>
      <c r="J83" s="39">
        <f>COUNTIFS($I$9:$I$52,"CITAR NUEVAMENTE")</f>
        <v>1</v>
      </c>
    </row>
    <row r="84" spans="9:10" x14ac:dyDescent="0.2">
      <c r="I84" s="38" t="s">
        <v>22</v>
      </c>
      <c r="J84" s="39">
        <f>COUNTIFS($I$9:$I$52,"DEBATE CONCLUIDO")</f>
        <v>0</v>
      </c>
    </row>
    <row r="85" spans="9:10" x14ac:dyDescent="0.2">
      <c r="I85" s="35" t="s">
        <v>43</v>
      </c>
      <c r="J85" s="36">
        <f>COUNTIFS($I$9:$I$52,"ARCHIVADA")</f>
        <v>0</v>
      </c>
    </row>
    <row r="86" spans="9:10" x14ac:dyDescent="0.2">
      <c r="I86" s="35" t="s">
        <v>44</v>
      </c>
      <c r="J86" s="36">
        <f>SUM(J87:J89)</f>
        <v>0</v>
      </c>
    </row>
    <row r="87" spans="9:10" x14ac:dyDescent="0.2">
      <c r="I87" s="38" t="s">
        <v>58</v>
      </c>
      <c r="J87" s="40">
        <f>COUNTIFS($J$9:$J$52,"TRASLADADA A COM. PLAN")</f>
        <v>0</v>
      </c>
    </row>
    <row r="88" spans="9:10" x14ac:dyDescent="0.2">
      <c r="I88" s="38" t="s">
        <v>59</v>
      </c>
      <c r="J88" s="40">
        <f>COUNTIFS($J$9:$J$52,"TRASLADADA A COM. GOBIERNO")</f>
        <v>0</v>
      </c>
    </row>
    <row r="89" spans="9:10" x14ac:dyDescent="0.2">
      <c r="I89" s="38" t="s">
        <v>60</v>
      </c>
      <c r="J89" s="40">
        <f>COUNTIFS($J$9:$J$52,"TRASLADADA A SEC. GRAL")</f>
        <v>0</v>
      </c>
    </row>
    <row r="90" spans="9:10" x14ac:dyDescent="0.2">
      <c r="I90" s="35" t="s">
        <v>45</v>
      </c>
      <c r="J90" s="36">
        <f>SUM(J91:J93)</f>
        <v>0</v>
      </c>
    </row>
    <row r="91" spans="9:10" x14ac:dyDescent="0.2">
      <c r="I91" s="33" t="s">
        <v>61</v>
      </c>
      <c r="J91" s="34">
        <f>COUNTIFS($J$9:$J$52,"RECIBIDA DE COM. PLAN")</f>
        <v>0</v>
      </c>
    </row>
    <row r="92" spans="9:10" x14ac:dyDescent="0.2">
      <c r="I92" s="33" t="s">
        <v>62</v>
      </c>
      <c r="J92" s="34">
        <f>COUNTIFS($J$9:$J$52,"RECIBIDA DE COM. GOBIERNO")</f>
        <v>0</v>
      </c>
    </row>
    <row r="93" spans="9:10" x14ac:dyDescent="0.2">
      <c r="I93" s="33" t="s">
        <v>63</v>
      </c>
      <c r="J93" s="34">
        <f>COUNTIFS($J$9:$J$52,"RECIBIDA DE SEC. GRAL")</f>
        <v>0</v>
      </c>
    </row>
    <row r="94" spans="9:10" ht="13.5" thickBot="1" x14ac:dyDescent="0.25">
      <c r="I94" s="37" t="s">
        <v>33</v>
      </c>
      <c r="J94" s="36">
        <f>COUNTIFS($K$9:$K$52,"PRIORIZADAS")</f>
        <v>1</v>
      </c>
    </row>
    <row r="95" spans="9:10" ht="13.5" thickTop="1" x14ac:dyDescent="0.2"/>
    <row r="96" spans="9:10" x14ac:dyDescent="0.2"/>
    <row r="97" x14ac:dyDescent="0.2"/>
    <row r="98" x14ac:dyDescent="0.2"/>
    <row r="99" x14ac:dyDescent="0.2"/>
    <row r="100" x14ac:dyDescent="0.2"/>
    <row r="101" x14ac:dyDescent="0.2"/>
    <row r="102" x14ac:dyDescent="0.2"/>
    <row r="103" x14ac:dyDescent="0.2"/>
    <row r="104" x14ac:dyDescent="0.2"/>
    <row r="105" x14ac:dyDescent="0.2"/>
  </sheetData>
  <autoFilter ref="A8:K8"/>
  <mergeCells count="7">
    <mergeCell ref="A7:H7"/>
    <mergeCell ref="A1:B3"/>
    <mergeCell ref="C1:G1"/>
    <mergeCell ref="C2:G3"/>
    <mergeCell ref="B4:H4"/>
    <mergeCell ref="A5:H5"/>
    <mergeCell ref="A6:H6"/>
  </mergeCells>
  <printOptions horizontalCentered="1" verticalCentered="1"/>
  <pageMargins left="0.15748031496062992" right="0.15748031496062992" top="0.43307086614173229" bottom="0.43307086614173229" header="0" footer="0"/>
  <pageSetup paperSize="14" scale="80" orientation="landscape" r:id="rId1"/>
  <headerFooter alignWithMargins="0">
    <oddFooter>&amp;L&amp;G&amp;C&amp;9“EL CONCEJO VIVE Y SIENTE A BOGOTA”
&amp;R&amp;G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Hoja1!$B$5:$B$9</xm:f>
          </x14:formula1>
          <xm:sqref>I10:I13 I15:I52 J14</xm:sqref>
        </x14:dataValidation>
        <x14:dataValidation type="list" allowBlank="1" showInputMessage="1" showErrorMessage="1">
          <x14:formula1>
            <xm:f>Hoja1!$A$5:$A$12</xm:f>
          </x14:formula1>
          <xm:sqref>J10:J13 J15:J52 K14</xm:sqref>
        </x14:dataValidation>
        <x14:dataValidation type="list" allowBlank="1" showInputMessage="1" showErrorMessage="1">
          <x14:formula1>
            <xm:f>Hoja1!$C$5:$C$7</xm:f>
          </x14:formula1>
          <xm:sqref>K10:K13 K15:K52 L14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9"/>
  <sheetViews>
    <sheetView workbookViewId="0">
      <selection activeCell="F23" sqref="F23"/>
    </sheetView>
  </sheetViews>
  <sheetFormatPr baseColWidth="10" defaultRowHeight="12.75" x14ac:dyDescent="0.2"/>
  <cols>
    <col min="2" max="2" width="24.28515625" bestFit="1" customWidth="1"/>
    <col min="3" max="3" width="12.7109375" bestFit="1" customWidth="1"/>
    <col min="5" max="5" width="24.140625" bestFit="1" customWidth="1"/>
    <col min="6" max="6" width="13" bestFit="1" customWidth="1"/>
    <col min="7" max="7" width="14.5703125" bestFit="1" customWidth="1"/>
    <col min="8" max="8" width="10.85546875" bestFit="1" customWidth="1"/>
    <col min="9" max="9" width="13.28515625" bestFit="1" customWidth="1"/>
  </cols>
  <sheetData>
    <row r="2" spans="2:9" ht="13.5" thickBot="1" x14ac:dyDescent="0.25"/>
    <row r="3" spans="2:9" x14ac:dyDescent="0.2">
      <c r="B3" s="27" t="s">
        <v>39</v>
      </c>
      <c r="C3" s="28" t="s">
        <v>40</v>
      </c>
      <c r="D3" s="28" t="s">
        <v>41</v>
      </c>
      <c r="E3" s="28" t="s">
        <v>42</v>
      </c>
      <c r="F3" s="28" t="s">
        <v>43</v>
      </c>
      <c r="G3" s="28" t="s">
        <v>44</v>
      </c>
      <c r="H3" s="28" t="s">
        <v>45</v>
      </c>
      <c r="I3" s="29" t="s">
        <v>33</v>
      </c>
    </row>
    <row r="4" spans="2:9" x14ac:dyDescent="0.2">
      <c r="B4" s="21"/>
      <c r="C4" s="22"/>
      <c r="D4" s="22"/>
      <c r="E4" s="22"/>
      <c r="F4" s="22"/>
      <c r="G4" s="22"/>
      <c r="H4" s="22"/>
      <c r="I4" s="23"/>
    </row>
    <row r="5" spans="2:9" x14ac:dyDescent="0.2">
      <c r="B5" s="30" t="s">
        <v>46</v>
      </c>
      <c r="C5" s="22">
        <f>POLO!J80</f>
        <v>0</v>
      </c>
      <c r="D5" s="22">
        <f>POLO!$J$82</f>
        <v>1</v>
      </c>
      <c r="E5" s="22">
        <f>POLO!$J$81</f>
        <v>0</v>
      </c>
      <c r="F5" s="22">
        <f>POLO!$J$85</f>
        <v>0</v>
      </c>
      <c r="G5" s="22">
        <f>POLO!$J$86</f>
        <v>0</v>
      </c>
      <c r="H5" s="22">
        <f>POLO!$J$90</f>
        <v>3</v>
      </c>
      <c r="I5" s="23">
        <f>POLO!$J$94</f>
        <v>5</v>
      </c>
    </row>
    <row r="6" spans="2:9" x14ac:dyDescent="0.2">
      <c r="B6" s="30" t="s">
        <v>64</v>
      </c>
      <c r="C6" s="22">
        <f>'CAMBIO RADICAL'!J79</f>
        <v>0</v>
      </c>
      <c r="D6" s="22">
        <f>'CAMBIO RADICAL'!$J$81</f>
        <v>1</v>
      </c>
      <c r="E6" s="22">
        <f>'CAMBIO RADICAL'!$J$80</f>
        <v>1</v>
      </c>
      <c r="F6" s="22">
        <f>'CAMBIO RADICAL'!$J$84</f>
        <v>0</v>
      </c>
      <c r="G6" s="22">
        <f>'CAMBIO RADICAL'!$J$85</f>
        <v>1</v>
      </c>
      <c r="H6" s="22">
        <f>'CAMBIO RADICAL'!$J$89</f>
        <v>0</v>
      </c>
      <c r="I6" s="23">
        <f>'CAMBIO RADICAL'!$J$93</f>
        <v>1</v>
      </c>
    </row>
    <row r="7" spans="2:9" x14ac:dyDescent="0.2">
      <c r="B7" s="30" t="s">
        <v>47</v>
      </c>
      <c r="C7" s="22">
        <f>LIBERAL!J80</f>
        <v>0</v>
      </c>
      <c r="D7" s="22">
        <f>LIBERAL!$J$82</f>
        <v>0</v>
      </c>
      <c r="E7" s="22">
        <f>LIBERAL!$J$81</f>
        <v>2</v>
      </c>
      <c r="F7" s="22">
        <f>LIBERAL!$J$85</f>
        <v>0</v>
      </c>
      <c r="G7" s="22">
        <f>LIBERAL!$J$86</f>
        <v>0</v>
      </c>
      <c r="H7" s="22">
        <f>LIBERAL!$J$90</f>
        <v>0</v>
      </c>
      <c r="I7" s="23">
        <f>LIBERAL!$J$94</f>
        <v>1</v>
      </c>
    </row>
    <row r="8" spans="2:9" x14ac:dyDescent="0.2">
      <c r="B8" s="30" t="s">
        <v>48</v>
      </c>
      <c r="C8" s="22">
        <f>'DE LA U'!J80</f>
        <v>0</v>
      </c>
      <c r="D8" s="22">
        <f>'DE LA U'!$J$82</f>
        <v>0</v>
      </c>
      <c r="E8" s="22">
        <f>'DE LA U'!$J$81</f>
        <v>0</v>
      </c>
      <c r="F8" s="22">
        <f>'DE LA U'!$J$85</f>
        <v>0</v>
      </c>
      <c r="G8" s="22">
        <f>'DE LA U'!$J$86</f>
        <v>0</v>
      </c>
      <c r="H8" s="22">
        <f>'DE LA U'!$J$90</f>
        <v>1</v>
      </c>
      <c r="I8" s="23">
        <f>'DE LA U'!$J$94</f>
        <v>0</v>
      </c>
    </row>
    <row r="9" spans="2:9" x14ac:dyDescent="0.2">
      <c r="B9" s="30" t="s">
        <v>49</v>
      </c>
      <c r="C9" s="22">
        <f>CONSERVADOR!J81</f>
        <v>0</v>
      </c>
      <c r="D9" s="22">
        <f>CONSERVADOR!$J$83</f>
        <v>0</v>
      </c>
      <c r="E9" s="22">
        <f>CONSERVADOR!$J$82</f>
        <v>1</v>
      </c>
      <c r="F9" s="22">
        <f>CONSERVADOR!$J$86</f>
        <v>0</v>
      </c>
      <c r="G9" s="22">
        <f>CONSERVADOR!$J$87</f>
        <v>0</v>
      </c>
      <c r="H9" s="22">
        <f>CONSERVADOR!$J$91</f>
        <v>0</v>
      </c>
      <c r="I9" s="23">
        <f>CONSERVADOR!$J$95</f>
        <v>2</v>
      </c>
    </row>
    <row r="10" spans="2:9" x14ac:dyDescent="0.2">
      <c r="B10" s="30" t="s">
        <v>50</v>
      </c>
      <c r="C10" s="22">
        <f>MIRA!J81</f>
        <v>0</v>
      </c>
      <c r="D10" s="22">
        <f>MIRA!$J$83</f>
        <v>0</v>
      </c>
      <c r="E10" s="22">
        <f>MIRA!$J$82</f>
        <v>1</v>
      </c>
      <c r="F10" s="22">
        <f>MIRA!$J$86</f>
        <v>0</v>
      </c>
      <c r="G10" s="22">
        <f>MIRA!$J$87</f>
        <v>1</v>
      </c>
      <c r="H10" s="22">
        <f>MIRA!$J$91</f>
        <v>1</v>
      </c>
      <c r="I10" s="23">
        <f>MIRA!$J$95</f>
        <v>2</v>
      </c>
    </row>
    <row r="11" spans="2:9" x14ac:dyDescent="0.2">
      <c r="B11" s="30" t="s">
        <v>51</v>
      </c>
      <c r="C11" s="22">
        <f>'OPC. CIUDADANA'!J80</f>
        <v>0</v>
      </c>
      <c r="D11" s="22">
        <f>'OPC. CIUDADANA'!$J$82</f>
        <v>0</v>
      </c>
      <c r="E11" s="22">
        <f>'OPC. CIUDADANA'!$J$81</f>
        <v>1</v>
      </c>
      <c r="F11" s="22">
        <f>'OPC. CIUDADANA'!$J$85</f>
        <v>0</v>
      </c>
      <c r="G11" s="22">
        <f>'OPC. CIUDADANA'!$J$86</f>
        <v>0</v>
      </c>
      <c r="H11" s="22">
        <f>'OPC. CIUDADANA'!$J$90</f>
        <v>0</v>
      </c>
      <c r="I11" s="23">
        <f>'OPC. CIUDADANA'!$J$94</f>
        <v>1</v>
      </c>
    </row>
    <row r="12" spans="2:9" x14ac:dyDescent="0.2">
      <c r="B12" s="30" t="s">
        <v>52</v>
      </c>
      <c r="C12" s="22">
        <f>VERDES!J78</f>
        <v>0</v>
      </c>
      <c r="D12" s="22">
        <f>VERDES!$J$80</f>
        <v>0</v>
      </c>
      <c r="E12" s="22">
        <f>VERDES!$J$79</f>
        <v>1</v>
      </c>
      <c r="F12" s="22">
        <f>VERDES!$J$83</f>
        <v>0</v>
      </c>
      <c r="G12" s="22">
        <f>VERDES!$J$84</f>
        <v>0</v>
      </c>
      <c r="H12" s="22">
        <f>VERDES!$J$88</f>
        <v>1</v>
      </c>
      <c r="I12" s="23">
        <f>VERDES!$J$92</f>
        <v>0</v>
      </c>
    </row>
    <row r="13" spans="2:9" x14ac:dyDescent="0.2">
      <c r="B13" s="30" t="s">
        <v>53</v>
      </c>
      <c r="C13" s="22">
        <f>ASI!J80</f>
        <v>0</v>
      </c>
      <c r="D13" s="22">
        <f>ASI!$J$82</f>
        <v>1</v>
      </c>
      <c r="E13" s="22">
        <f>ASI!$J$81</f>
        <v>1</v>
      </c>
      <c r="F13" s="22">
        <f>ASI!$J$85</f>
        <v>0</v>
      </c>
      <c r="G13" s="22">
        <f>ASI!$J$86</f>
        <v>0</v>
      </c>
      <c r="H13" s="22">
        <f>ASI!$J$90</f>
        <v>0</v>
      </c>
      <c r="I13" s="23">
        <f>ASI!$J$94</f>
        <v>2</v>
      </c>
    </row>
    <row r="14" spans="2:9" x14ac:dyDescent="0.2">
      <c r="B14" s="30" t="s">
        <v>54</v>
      </c>
      <c r="C14" s="22">
        <f>'CENTRO DEMOCRÁTICO'!J81</f>
        <v>0</v>
      </c>
      <c r="D14" s="22">
        <f>'CENTRO DEMOCRÁTICO'!$J$83</f>
        <v>0</v>
      </c>
      <c r="E14" s="22">
        <f>'CENTRO DEMOCRÁTICO'!$J$82</f>
        <v>2</v>
      </c>
      <c r="F14" s="22">
        <f>'CENTRO DEMOCRÁTICO'!$J$86</f>
        <v>0</v>
      </c>
      <c r="G14" s="22">
        <f>'CENTRO DEMOCRÁTICO'!$J$87</f>
        <v>0</v>
      </c>
      <c r="H14" s="22">
        <f>'CENTRO DEMOCRÁTICO'!$J$91</f>
        <v>0</v>
      </c>
      <c r="I14" s="23">
        <f>'CENTRO DEMOCRÁTICO'!$J$95</f>
        <v>4</v>
      </c>
    </row>
    <row r="15" spans="2:9" x14ac:dyDescent="0.2">
      <c r="B15" s="30" t="s">
        <v>55</v>
      </c>
      <c r="C15" s="22">
        <f>LIBRE!$J$80</f>
        <v>0</v>
      </c>
      <c r="D15" s="22">
        <f>LIBRE!$J$82</f>
        <v>1</v>
      </c>
      <c r="E15" s="22">
        <f>LIBRE!$J$81</f>
        <v>0</v>
      </c>
      <c r="F15" s="22">
        <f>LIBRE!$J$85</f>
        <v>0</v>
      </c>
      <c r="G15" s="22">
        <f>LIBRE!$J$86</f>
        <v>0</v>
      </c>
      <c r="H15" s="22">
        <f>LIBRE!$J$90</f>
        <v>0</v>
      </c>
      <c r="I15" s="23">
        <f>LIBRE!$J$94</f>
        <v>1</v>
      </c>
    </row>
    <row r="16" spans="2:9" x14ac:dyDescent="0.2">
      <c r="B16" s="21"/>
      <c r="C16" s="22"/>
      <c r="D16" s="22"/>
      <c r="E16" s="22"/>
      <c r="F16" s="22"/>
      <c r="G16" s="22"/>
      <c r="H16" s="22"/>
      <c r="I16" s="23"/>
    </row>
    <row r="17" spans="2:9" ht="13.5" thickBot="1" x14ac:dyDescent="0.25">
      <c r="B17" s="24"/>
      <c r="C17" s="25"/>
      <c r="D17" s="25"/>
      <c r="E17" s="25"/>
      <c r="F17" s="25"/>
      <c r="G17" s="25"/>
      <c r="H17" s="25"/>
      <c r="I17" s="26"/>
    </row>
    <row r="18" spans="2:9" x14ac:dyDescent="0.2">
      <c r="B18" s="17" t="s">
        <v>56</v>
      </c>
      <c r="C18" s="31">
        <f>SUM(C4:C17)</f>
        <v>0</v>
      </c>
      <c r="D18" s="31">
        <f t="shared" ref="D18:I18" si="0">SUM(D4:D17)</f>
        <v>4</v>
      </c>
      <c r="E18" s="31">
        <f t="shared" si="0"/>
        <v>10</v>
      </c>
      <c r="F18" s="31">
        <f t="shared" si="0"/>
        <v>0</v>
      </c>
      <c r="G18" s="31">
        <f t="shared" si="0"/>
        <v>2</v>
      </c>
      <c r="H18" s="31">
        <f t="shared" si="0"/>
        <v>6</v>
      </c>
      <c r="I18" s="31">
        <f t="shared" si="0"/>
        <v>19</v>
      </c>
    </row>
    <row r="20" spans="2:9" x14ac:dyDescent="0.2">
      <c r="B20" s="17"/>
    </row>
    <row r="29" spans="2:9" x14ac:dyDescent="0.2">
      <c r="H29" t="s">
        <v>7</v>
      </c>
    </row>
  </sheetData>
  <sheetProtection password="C1A6" sheet="1" objects="1" scenarios="1" selectLockedCells="1"/>
  <pageMargins left="0.70866141732283472" right="0.70866141732283472" top="0.74803149606299213" bottom="0.74803149606299213" header="0.31496062992125984" footer="0.31496062992125984"/>
  <pageSetup scale="9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F73" sqref="F73"/>
    </sheetView>
  </sheetViews>
  <sheetFormatPr baseColWidth="10" defaultRowHeight="12.75" x14ac:dyDescent="0.2"/>
  <cols>
    <col min="1" max="1" width="31.5703125" bestFit="1" customWidth="1"/>
    <col min="2" max="2" width="19.85546875" bestFit="1" customWidth="1"/>
    <col min="3" max="3" width="14.28515625" bestFit="1" customWidth="1"/>
    <col min="5" max="5" width="25.28515625" customWidth="1"/>
  </cols>
  <sheetData>
    <row r="1" spans="1:7" x14ac:dyDescent="0.2">
      <c r="E1" s="17"/>
      <c r="G1" s="32"/>
    </row>
    <row r="2" spans="1:7" x14ac:dyDescent="0.2">
      <c r="E2" s="17"/>
    </row>
    <row r="3" spans="1:7" x14ac:dyDescent="0.2">
      <c r="A3" s="17" t="s">
        <v>24</v>
      </c>
      <c r="B3" s="17" t="s">
        <v>20</v>
      </c>
      <c r="E3" s="17"/>
    </row>
    <row r="4" spans="1:7" x14ac:dyDescent="0.2">
      <c r="E4" s="17"/>
    </row>
    <row r="5" spans="1:7" x14ac:dyDescent="0.2">
      <c r="A5" s="17"/>
      <c r="B5" s="17"/>
      <c r="E5" s="17"/>
    </row>
    <row r="6" spans="1:7" ht="15.75" customHeight="1" x14ac:dyDescent="0.2">
      <c r="A6" s="17" t="s">
        <v>25</v>
      </c>
      <c r="B6" s="17" t="s">
        <v>21</v>
      </c>
      <c r="C6" s="17" t="s">
        <v>33</v>
      </c>
      <c r="E6" s="17"/>
    </row>
    <row r="7" spans="1:7" x14ac:dyDescent="0.2">
      <c r="A7" s="17" t="s">
        <v>28</v>
      </c>
      <c r="B7" s="17" t="s">
        <v>22</v>
      </c>
      <c r="C7" s="17" t="s">
        <v>34</v>
      </c>
      <c r="E7" s="17"/>
    </row>
    <row r="8" spans="1:7" x14ac:dyDescent="0.2">
      <c r="A8" s="17" t="s">
        <v>29</v>
      </c>
      <c r="B8" s="17" t="s">
        <v>32</v>
      </c>
      <c r="E8" s="17"/>
    </row>
    <row r="9" spans="1:7" x14ac:dyDescent="0.2">
      <c r="A9" s="17" t="s">
        <v>31</v>
      </c>
      <c r="B9" s="17" t="s">
        <v>23</v>
      </c>
      <c r="E9" s="17"/>
    </row>
    <row r="10" spans="1:7" x14ac:dyDescent="0.2">
      <c r="A10" s="17" t="s">
        <v>26</v>
      </c>
      <c r="B10" s="17"/>
      <c r="E10" s="17"/>
    </row>
    <row r="11" spans="1:7" x14ac:dyDescent="0.2">
      <c r="A11" s="17" t="s">
        <v>27</v>
      </c>
      <c r="E11" s="17"/>
    </row>
    <row r="12" spans="1:7" x14ac:dyDescent="0.2">
      <c r="A12" s="17" t="s">
        <v>30</v>
      </c>
      <c r="E12" s="17"/>
    </row>
    <row r="13" spans="1:7" x14ac:dyDescent="0.2">
      <c r="E13" s="17"/>
    </row>
    <row r="14" spans="1:7" x14ac:dyDescent="0.2">
      <c r="E14" s="17"/>
    </row>
    <row r="15" spans="1:7" x14ac:dyDescent="0.2">
      <c r="E15" s="17"/>
    </row>
    <row r="16" spans="1:7" x14ac:dyDescent="0.2">
      <c r="E16" s="17"/>
    </row>
    <row r="17" spans="5:5" x14ac:dyDescent="0.2">
      <c r="E17" s="17"/>
    </row>
    <row r="18" spans="5:5" x14ac:dyDescent="0.2">
      <c r="E18" s="17"/>
    </row>
    <row r="19" spans="5:5" x14ac:dyDescent="0.2">
      <c r="E19" s="17"/>
    </row>
    <row r="20" spans="5:5" x14ac:dyDescent="0.2">
      <c r="E20" s="17"/>
    </row>
    <row r="21" spans="5:5" x14ac:dyDescent="0.2">
      <c r="E21" s="17"/>
    </row>
    <row r="22" spans="5:5" x14ac:dyDescent="0.2">
      <c r="E22" s="17"/>
    </row>
    <row r="23" spans="5:5" x14ac:dyDescent="0.2">
      <c r="E23" s="17"/>
    </row>
    <row r="24" spans="5:5" x14ac:dyDescent="0.2">
      <c r="E24" s="17"/>
    </row>
    <row r="25" spans="5:5" x14ac:dyDescent="0.2">
      <c r="E25" s="17"/>
    </row>
    <row r="26" spans="5:5" x14ac:dyDescent="0.2">
      <c r="E26" s="17"/>
    </row>
    <row r="27" spans="5:5" x14ac:dyDescent="0.2">
      <c r="E27" s="17"/>
    </row>
    <row r="28" spans="5:5" x14ac:dyDescent="0.2">
      <c r="E28"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L97"/>
  <sheetViews>
    <sheetView zoomScale="85" zoomScaleNormal="85" workbookViewId="0">
      <selection activeCell="A12" sqref="A12"/>
    </sheetView>
  </sheetViews>
  <sheetFormatPr baseColWidth="10" defaultColWidth="0" defaultRowHeight="12.75" customHeight="1" zeroHeight="1" x14ac:dyDescent="0.2"/>
  <cols>
    <col min="1" max="1" width="11.85546875" style="1" customWidth="1"/>
    <col min="2" max="2" width="22.85546875" style="1" customWidth="1"/>
    <col min="3" max="3" width="38.42578125" style="18" customWidth="1"/>
    <col min="4" max="4" width="42.42578125" style="1" bestFit="1" customWidth="1"/>
    <col min="5" max="5" width="27.85546875" style="1" customWidth="1"/>
    <col min="6" max="6" width="24.5703125" style="1" customWidth="1"/>
    <col min="7" max="7" width="45.85546875" style="2" customWidth="1"/>
    <col min="8" max="11" width="20.85546875" style="1" customWidth="1"/>
    <col min="12" max="12" width="11.42578125" style="1" customWidth="1"/>
    <col min="13" max="16384" width="0" style="1" hidden="1"/>
  </cols>
  <sheetData>
    <row r="1" spans="1:12" ht="30.75" customHeight="1" x14ac:dyDescent="0.2">
      <c r="A1" s="137" t="s">
        <v>17</v>
      </c>
      <c r="B1" s="138"/>
      <c r="C1" s="152" t="s">
        <v>37</v>
      </c>
      <c r="D1" s="152"/>
      <c r="E1" s="152"/>
      <c r="F1" s="152"/>
      <c r="G1" s="153"/>
      <c r="H1" s="15" t="s">
        <v>15</v>
      </c>
      <c r="I1" s="16"/>
      <c r="J1" s="16"/>
      <c r="K1" s="16"/>
    </row>
    <row r="2" spans="1:12" ht="29.25" customHeight="1" x14ac:dyDescent="0.2">
      <c r="A2" s="139"/>
      <c r="B2" s="140"/>
      <c r="C2" s="146" t="s">
        <v>8</v>
      </c>
      <c r="D2" s="147"/>
      <c r="E2" s="147"/>
      <c r="F2" s="147"/>
      <c r="G2" s="148"/>
      <c r="H2" s="15" t="s">
        <v>13</v>
      </c>
      <c r="I2" s="16"/>
      <c r="J2" s="16"/>
      <c r="K2" s="16"/>
    </row>
    <row r="3" spans="1:12" ht="33.75" customHeight="1" x14ac:dyDescent="0.2">
      <c r="A3" s="141"/>
      <c r="B3" s="142"/>
      <c r="C3" s="149"/>
      <c r="D3" s="150"/>
      <c r="E3" s="150"/>
      <c r="F3" s="150"/>
      <c r="G3" s="151"/>
      <c r="H3" s="15" t="s">
        <v>16</v>
      </c>
      <c r="I3" s="16"/>
      <c r="J3" s="16"/>
      <c r="K3" s="16"/>
    </row>
    <row r="4" spans="1:12" ht="24" customHeight="1" x14ac:dyDescent="0.2">
      <c r="A4" s="7"/>
      <c r="B4" s="143" t="s">
        <v>18</v>
      </c>
      <c r="C4" s="143"/>
      <c r="D4" s="143"/>
      <c r="E4" s="143"/>
      <c r="F4" s="143"/>
      <c r="G4" s="143"/>
      <c r="H4" s="143"/>
      <c r="I4" s="8"/>
      <c r="J4" s="8"/>
      <c r="K4" s="8"/>
    </row>
    <row r="5" spans="1:12" ht="31.5" customHeight="1" x14ac:dyDescent="0.2">
      <c r="A5" s="144" t="s">
        <v>19</v>
      </c>
      <c r="B5" s="144"/>
      <c r="C5" s="144"/>
      <c r="D5" s="144"/>
      <c r="E5" s="144"/>
      <c r="F5" s="144"/>
      <c r="G5" s="144"/>
      <c r="H5" s="144"/>
      <c r="I5" s="13"/>
      <c r="J5" s="13"/>
      <c r="K5" s="13"/>
    </row>
    <row r="6" spans="1:12" ht="11.25" customHeight="1" x14ac:dyDescent="0.2">
      <c r="A6" s="144" t="s">
        <v>38</v>
      </c>
      <c r="B6" s="144"/>
      <c r="C6" s="144"/>
      <c r="D6" s="144"/>
      <c r="E6" s="144"/>
      <c r="F6" s="144"/>
      <c r="G6" s="144"/>
      <c r="H6" s="144"/>
      <c r="I6" s="13"/>
      <c r="J6" s="13"/>
      <c r="K6" s="13"/>
    </row>
    <row r="7" spans="1:12" ht="31.5" customHeight="1" x14ac:dyDescent="0.2">
      <c r="A7" s="145"/>
      <c r="B7" s="145"/>
      <c r="C7" s="145"/>
      <c r="D7" s="145"/>
      <c r="E7" s="145"/>
      <c r="F7" s="145"/>
      <c r="G7" s="145"/>
      <c r="H7" s="145"/>
      <c r="I7" s="12"/>
      <c r="J7" s="12"/>
      <c r="K7" s="12"/>
    </row>
    <row r="8" spans="1:12" s="9" customFormat="1" ht="47.25" customHeight="1" x14ac:dyDescent="0.2">
      <c r="A8" s="14" t="s">
        <v>14</v>
      </c>
      <c r="B8" s="10" t="s">
        <v>5</v>
      </c>
      <c r="C8" s="14" t="s">
        <v>6</v>
      </c>
      <c r="D8" s="11" t="s">
        <v>3</v>
      </c>
      <c r="E8" s="11" t="s">
        <v>0</v>
      </c>
      <c r="F8" s="11" t="s">
        <v>2</v>
      </c>
      <c r="G8" s="14" t="s">
        <v>1</v>
      </c>
      <c r="H8" s="11" t="s">
        <v>4</v>
      </c>
      <c r="I8" s="11" t="s">
        <v>20</v>
      </c>
      <c r="J8" s="11" t="s">
        <v>35</v>
      </c>
      <c r="K8" s="11" t="s">
        <v>36</v>
      </c>
    </row>
    <row r="9" spans="1:12" s="9" customFormat="1" ht="81.75" customHeight="1" x14ac:dyDescent="0.2">
      <c r="A9" s="70" t="str">
        <f>'RELAC. PROPOSIC.'!A13</f>
        <v>025</v>
      </c>
      <c r="B9" s="47">
        <f>'RELAC. PROPOSIC.'!B13</f>
        <v>42410</v>
      </c>
      <c r="C9" s="47" t="str">
        <f>'RELAC. PROPOSIC.'!C13</f>
        <v xml:space="preserve">Primera Línea del Metro pesado para Bogotá </v>
      </c>
      <c r="D9" s="47" t="str">
        <f>'RELAC. PROPOSIC.'!D13</f>
        <v>Honorable Concejal
HOLMAN FELIPE MORRIS RINCON
BANCADA MOVIMIENTO PROGRECISTAS</v>
      </c>
      <c r="E9" s="47" t="str">
        <f>'RELAC. PROPOSIC.'!E13</f>
        <v>Secret Distr Movilidad
Secret Distr Planeación
Secret Distr Hacienda
Directora IDU</v>
      </c>
      <c r="F9" s="47" t="str">
        <f>'RELAC. PROPOSIC.'!F13</f>
        <v>Director Planeación Nacional
Contralor Distrital
Personero Distrital
Veedora Distrital</v>
      </c>
      <c r="G9" s="47" t="str">
        <f>'RELAC. PROPOSIC.'!G13</f>
        <v>RESPT-S-D-PLANEACIÓN (16-02-2016)
RESPT-S-D-HACIENDA (18-02-2016)
RESPT-S-D-MOVILIDAD (18-02-2016)1CD
RESPT-D-G-IDU-(24-02-2016) 1CD
RESPT-DG-IDU-(25-02-2016) 1CD
RESPT-D-NAL-PLANEACION (02-03-2016)
RESPT-G-P-LINEA METRO (17-03-2016) 1CD</v>
      </c>
      <c r="H9" s="47" t="str">
        <f>'RELAC. PROPOSIC.'!H13</f>
        <v>ENVIO DE CUEST (15-02-2016)
SOLC-PRORRG-D-IDU-
(16-02-2016)
RECORDATORIO-DG-IDU
(22-02-2016)
PRIORIZADA
(17-06-2016)
TRASLADADA S. GENERAL
 (11-11-2016)</v>
      </c>
      <c r="I9" s="47" t="str">
        <f>'RELAC. PROPOSIC.'!J13</f>
        <v>PENDIENTE DEBATE</v>
      </c>
      <c r="J9" s="47">
        <f>'RELAC. PROPOSIC.'!K13</f>
        <v>0</v>
      </c>
      <c r="K9" s="47" t="str">
        <f>'RELAC. PROPOSIC.'!L13</f>
        <v>PRIORIZADAS</v>
      </c>
    </row>
    <row r="10" spans="1:12" s="9" customFormat="1" ht="108" customHeight="1" x14ac:dyDescent="0.2">
      <c r="A10" s="85" t="s">
        <v>334</v>
      </c>
      <c r="B10" s="47">
        <v>42464</v>
      </c>
      <c r="C10" s="86" t="s">
        <v>377</v>
      </c>
      <c r="D10" s="86" t="s">
        <v>570</v>
      </c>
      <c r="E10" s="86" t="s">
        <v>362</v>
      </c>
      <c r="F10" s="86" t="s">
        <v>123</v>
      </c>
      <c r="G10" s="87" t="s">
        <v>391</v>
      </c>
      <c r="H10" s="86" t="s">
        <v>364</v>
      </c>
      <c r="I10" s="86"/>
      <c r="J10" s="86"/>
      <c r="K10" s="86"/>
    </row>
    <row r="11" spans="1:12" s="9" customFormat="1" ht="39.950000000000003" customHeight="1" x14ac:dyDescent="0.2">
      <c r="A11" s="64" t="s">
        <v>1025</v>
      </c>
      <c r="B11" s="47" t="s">
        <v>1024</v>
      </c>
      <c r="C11" s="53" t="s">
        <v>1028</v>
      </c>
      <c r="D11" s="53" t="s">
        <v>87</v>
      </c>
      <c r="E11" s="53" t="s">
        <v>1029</v>
      </c>
      <c r="F11" s="53" t="s">
        <v>77</v>
      </c>
      <c r="G11" s="53" t="s">
        <v>1069</v>
      </c>
      <c r="H11" s="134"/>
      <c r="I11" s="103">
        <v>42667</v>
      </c>
      <c r="J11" s="53"/>
      <c r="K11" s="53"/>
      <c r="L11" s="53"/>
    </row>
    <row r="12" spans="1:12" s="9" customFormat="1" ht="39.950000000000003" customHeight="1" x14ac:dyDescent="0.2">
      <c r="A12" s="64"/>
      <c r="B12" s="47"/>
      <c r="C12" s="53"/>
      <c r="D12" s="53"/>
      <c r="E12" s="53"/>
      <c r="F12" s="53"/>
      <c r="G12" s="43"/>
      <c r="H12" s="53"/>
      <c r="I12" s="53"/>
      <c r="J12" s="53"/>
      <c r="K12" s="53"/>
    </row>
    <row r="13" spans="1:12" s="9" customFormat="1" ht="39.950000000000003" customHeight="1" x14ac:dyDescent="0.2">
      <c r="A13" s="64"/>
      <c r="B13" s="47"/>
      <c r="C13" s="53"/>
      <c r="D13" s="53"/>
      <c r="E13" s="53"/>
      <c r="F13" s="53"/>
      <c r="G13" s="43"/>
      <c r="H13" s="53"/>
      <c r="I13" s="53"/>
      <c r="J13" s="53"/>
      <c r="K13" s="53"/>
    </row>
    <row r="14" spans="1:12" s="9" customFormat="1" ht="39.950000000000003" customHeight="1" x14ac:dyDescent="0.2">
      <c r="A14" s="64"/>
      <c r="B14" s="47"/>
      <c r="C14" s="53"/>
      <c r="D14" s="53"/>
      <c r="E14" s="53"/>
      <c r="F14" s="53"/>
      <c r="G14" s="43"/>
      <c r="H14" s="53"/>
      <c r="I14" s="53"/>
      <c r="J14" s="53"/>
      <c r="K14" s="53"/>
    </row>
    <row r="15" spans="1:12" s="9" customFormat="1" ht="39.950000000000003" customHeight="1" x14ac:dyDescent="0.2">
      <c r="A15" s="64"/>
      <c r="B15" s="47"/>
      <c r="C15" s="53"/>
      <c r="D15" s="53"/>
      <c r="E15" s="53"/>
      <c r="F15" s="53"/>
      <c r="G15" s="43"/>
      <c r="H15" s="53"/>
      <c r="I15" s="53"/>
      <c r="J15" s="53"/>
      <c r="K15" s="53"/>
    </row>
    <row r="16" spans="1:12" s="9" customFormat="1" ht="39.950000000000003" customHeight="1" x14ac:dyDescent="0.2">
      <c r="A16" s="64"/>
      <c r="B16" s="47"/>
      <c r="C16" s="53"/>
      <c r="D16" s="53"/>
      <c r="E16" s="53"/>
      <c r="F16" s="53"/>
      <c r="G16" s="43"/>
      <c r="H16" s="53"/>
      <c r="I16" s="53"/>
      <c r="J16" s="53"/>
      <c r="K16" s="53"/>
    </row>
    <row r="17" spans="1:11" s="9" customFormat="1" ht="39.950000000000003" customHeight="1" x14ac:dyDescent="0.2">
      <c r="A17" s="64"/>
      <c r="B17" s="47"/>
      <c r="C17" s="53"/>
      <c r="D17" s="53"/>
      <c r="E17" s="53"/>
      <c r="F17" s="53"/>
      <c r="G17" s="43"/>
      <c r="H17" s="53"/>
      <c r="I17" s="53"/>
      <c r="J17" s="53"/>
      <c r="K17" s="53"/>
    </row>
    <row r="18" spans="1:11" s="9" customFormat="1" ht="39.950000000000003" customHeight="1" x14ac:dyDescent="0.2">
      <c r="A18" s="64"/>
      <c r="B18" s="47"/>
      <c r="C18" s="53"/>
      <c r="D18" s="53"/>
      <c r="E18" s="53"/>
      <c r="F18" s="53"/>
      <c r="G18" s="43"/>
      <c r="H18" s="53"/>
      <c r="I18" s="53"/>
      <c r="J18" s="53"/>
      <c r="K18" s="53"/>
    </row>
    <row r="19" spans="1:11" s="9" customFormat="1" ht="39.950000000000003" customHeight="1" x14ac:dyDescent="0.2">
      <c r="A19" s="64"/>
      <c r="B19" s="47"/>
      <c r="C19" s="53"/>
      <c r="D19" s="53"/>
      <c r="E19" s="53"/>
      <c r="F19" s="53"/>
      <c r="G19" s="43"/>
      <c r="H19" s="53"/>
      <c r="I19" s="53"/>
      <c r="J19" s="53"/>
      <c r="K19" s="53"/>
    </row>
    <row r="20" spans="1:11" s="9" customFormat="1" ht="39.950000000000003" customHeight="1" x14ac:dyDescent="0.2">
      <c r="A20" s="53"/>
      <c r="B20" s="47"/>
      <c r="C20" s="53"/>
      <c r="D20" s="53"/>
      <c r="E20" s="53"/>
      <c r="F20" s="53"/>
      <c r="G20" s="43"/>
      <c r="H20" s="53"/>
      <c r="I20" s="53"/>
      <c r="J20" s="53"/>
      <c r="K20" s="53"/>
    </row>
    <row r="21" spans="1:11" s="9" customFormat="1" ht="39.950000000000003" customHeight="1" x14ac:dyDescent="0.2">
      <c r="A21" s="53"/>
      <c r="B21" s="47"/>
      <c r="C21" s="53"/>
      <c r="D21" s="53"/>
      <c r="E21" s="53"/>
      <c r="F21" s="53"/>
      <c r="G21" s="43"/>
      <c r="H21" s="53"/>
      <c r="I21" s="53"/>
      <c r="J21" s="53"/>
      <c r="K21" s="53"/>
    </row>
    <row r="22" spans="1:11" s="9" customFormat="1" ht="39.950000000000003" customHeight="1" x14ac:dyDescent="0.2">
      <c r="A22" s="53"/>
      <c r="B22" s="47"/>
      <c r="C22" s="53"/>
      <c r="D22" s="53"/>
      <c r="E22" s="53"/>
      <c r="F22" s="53"/>
      <c r="G22" s="43"/>
      <c r="H22" s="53"/>
      <c r="I22" s="53"/>
      <c r="J22" s="53"/>
      <c r="K22" s="53"/>
    </row>
    <row r="23" spans="1:11" s="9" customFormat="1" ht="39.950000000000003" customHeight="1" x14ac:dyDescent="0.2">
      <c r="A23" s="53"/>
      <c r="B23" s="47"/>
      <c r="C23" s="53"/>
      <c r="D23" s="53"/>
      <c r="E23" s="53"/>
      <c r="F23" s="53"/>
      <c r="G23" s="43"/>
      <c r="H23" s="53"/>
      <c r="I23" s="53"/>
      <c r="J23" s="53"/>
      <c r="K23" s="53"/>
    </row>
    <row r="24" spans="1:11" s="9" customFormat="1" ht="39.950000000000003" customHeight="1" x14ac:dyDescent="0.2">
      <c r="A24" s="53"/>
      <c r="B24" s="47"/>
      <c r="C24" s="53"/>
      <c r="D24" s="53"/>
      <c r="E24" s="53"/>
      <c r="F24" s="53"/>
      <c r="G24" s="43"/>
      <c r="H24" s="53"/>
      <c r="I24" s="53"/>
      <c r="J24" s="53"/>
      <c r="K24" s="53"/>
    </row>
    <row r="25" spans="1:11" s="9" customFormat="1" ht="39.950000000000003" customHeight="1" x14ac:dyDescent="0.2">
      <c r="A25" s="53"/>
      <c r="B25" s="47"/>
      <c r="C25" s="53"/>
      <c r="D25" s="53"/>
      <c r="E25" s="53"/>
      <c r="F25" s="53"/>
      <c r="G25" s="43"/>
      <c r="H25" s="53"/>
      <c r="I25" s="53"/>
      <c r="J25" s="53"/>
      <c r="K25" s="53"/>
    </row>
    <row r="26" spans="1:11" s="9" customFormat="1" ht="39.950000000000003" customHeight="1" x14ac:dyDescent="0.2">
      <c r="A26" s="53"/>
      <c r="B26" s="47"/>
      <c r="C26" s="53"/>
      <c r="D26" s="53"/>
      <c r="E26" s="53"/>
      <c r="F26" s="53"/>
      <c r="G26" s="43"/>
      <c r="H26" s="53"/>
      <c r="I26" s="53"/>
      <c r="J26" s="53"/>
      <c r="K26" s="53"/>
    </row>
    <row r="27" spans="1:11" s="9" customFormat="1" ht="39.950000000000003" customHeight="1" x14ac:dyDescent="0.2">
      <c r="A27" s="53"/>
      <c r="B27" s="47"/>
      <c r="C27" s="53"/>
      <c r="D27" s="53"/>
      <c r="E27" s="53"/>
      <c r="F27" s="53"/>
      <c r="G27" s="43"/>
      <c r="H27" s="53"/>
      <c r="I27" s="53"/>
      <c r="J27" s="53"/>
      <c r="K27" s="53"/>
    </row>
    <row r="28" spans="1:11" s="9" customFormat="1" ht="39.950000000000003" customHeight="1" x14ac:dyDescent="0.2">
      <c r="A28" s="53"/>
      <c r="B28" s="47"/>
      <c r="C28" s="53"/>
      <c r="D28" s="53"/>
      <c r="E28" s="53"/>
      <c r="F28" s="53"/>
      <c r="G28" s="43"/>
      <c r="H28" s="53"/>
      <c r="I28" s="53"/>
      <c r="J28" s="53"/>
      <c r="K28" s="53"/>
    </row>
    <row r="29" spans="1:11" s="9" customFormat="1" ht="39.950000000000003" customHeight="1" x14ac:dyDescent="0.2">
      <c r="A29" s="53"/>
      <c r="B29" s="47"/>
      <c r="C29" s="53"/>
      <c r="D29" s="53"/>
      <c r="E29" s="53"/>
      <c r="F29" s="53"/>
      <c r="G29" s="43"/>
      <c r="H29" s="53"/>
      <c r="I29" s="53"/>
      <c r="J29" s="53"/>
      <c r="K29" s="53"/>
    </row>
    <row r="30" spans="1:11" s="9" customFormat="1" ht="39.950000000000003" customHeight="1" x14ac:dyDescent="0.2">
      <c r="A30" s="53"/>
      <c r="B30" s="47"/>
      <c r="C30" s="53"/>
      <c r="D30" s="53"/>
      <c r="E30" s="53"/>
      <c r="F30" s="53"/>
      <c r="G30" s="43"/>
      <c r="H30" s="53"/>
      <c r="I30" s="53"/>
      <c r="J30" s="53"/>
      <c r="K30" s="53"/>
    </row>
    <row r="31" spans="1:11" s="9" customFormat="1" ht="39.950000000000003" customHeight="1" x14ac:dyDescent="0.2">
      <c r="A31" s="53"/>
      <c r="B31" s="47"/>
      <c r="C31" s="53"/>
      <c r="D31" s="53"/>
      <c r="E31" s="53"/>
      <c r="F31" s="53"/>
      <c r="G31" s="43"/>
      <c r="H31" s="53"/>
      <c r="I31" s="53"/>
      <c r="J31" s="53"/>
      <c r="K31" s="53"/>
    </row>
    <row r="32" spans="1:11" s="9" customFormat="1" ht="39.950000000000003" customHeight="1" x14ac:dyDescent="0.2">
      <c r="A32" s="53"/>
      <c r="B32" s="47"/>
      <c r="C32" s="53"/>
      <c r="D32" s="53"/>
      <c r="E32" s="53"/>
      <c r="F32" s="53"/>
      <c r="G32" s="43"/>
      <c r="H32" s="53"/>
      <c r="I32" s="53"/>
      <c r="J32" s="53"/>
      <c r="K32" s="53"/>
    </row>
    <row r="33" spans="1:11" s="9" customFormat="1" ht="39.950000000000003" customHeight="1" x14ac:dyDescent="0.2">
      <c r="A33" s="53"/>
      <c r="B33" s="47"/>
      <c r="C33" s="53"/>
      <c r="D33" s="53"/>
      <c r="E33" s="53"/>
      <c r="F33" s="53"/>
      <c r="G33" s="43"/>
      <c r="H33" s="53"/>
      <c r="I33" s="53"/>
      <c r="J33" s="53"/>
      <c r="K33" s="53"/>
    </row>
    <row r="34" spans="1:11" s="9" customFormat="1" ht="39.950000000000003" customHeight="1" x14ac:dyDescent="0.2">
      <c r="A34" s="53"/>
      <c r="B34" s="47"/>
      <c r="C34" s="53"/>
      <c r="D34" s="53"/>
      <c r="E34" s="53"/>
      <c r="F34" s="53"/>
      <c r="G34" s="43"/>
      <c r="H34" s="53"/>
      <c r="I34" s="53"/>
      <c r="J34" s="53"/>
      <c r="K34" s="53"/>
    </row>
    <row r="35" spans="1:11" ht="39.950000000000003" customHeight="1" x14ac:dyDescent="0.2">
      <c r="A35" s="71"/>
      <c r="B35" s="48"/>
      <c r="C35" s="53"/>
      <c r="D35" s="54"/>
      <c r="E35" s="54"/>
      <c r="F35" s="54"/>
      <c r="G35" s="55"/>
      <c r="H35" s="54"/>
      <c r="I35" s="53"/>
      <c r="J35" s="53"/>
      <c r="K35" s="53"/>
    </row>
    <row r="36" spans="1:11" ht="13.5" thickBot="1" x14ac:dyDescent="0.25"/>
    <row r="37" spans="1:11" ht="13.5" thickBot="1" x14ac:dyDescent="0.25">
      <c r="A37" s="5"/>
      <c r="B37" s="4" t="s">
        <v>9</v>
      </c>
      <c r="C37" s="19"/>
      <c r="D37" s="4" t="s">
        <v>11</v>
      </c>
    </row>
    <row r="38" spans="1:11" ht="8.25" customHeight="1" thickBot="1" x14ac:dyDescent="0.25"/>
    <row r="39" spans="1:11" ht="13.5" thickBot="1" x14ac:dyDescent="0.25">
      <c r="A39" s="6"/>
      <c r="B39" s="4" t="s">
        <v>10</v>
      </c>
      <c r="C39" s="20"/>
      <c r="D39" s="4" t="s">
        <v>12</v>
      </c>
    </row>
    <row r="40" spans="1:11" ht="7.5" customHeight="1" x14ac:dyDescent="0.2"/>
    <row r="41" spans="1:11" x14ac:dyDescent="0.2"/>
    <row r="42" spans="1:11" ht="9.75" customHeight="1" x14ac:dyDescent="0.2"/>
    <row r="43" spans="1:11" x14ac:dyDescent="0.2"/>
    <row r="44" spans="1:11" x14ac:dyDescent="0.2"/>
    <row r="45" spans="1:11" x14ac:dyDescent="0.2"/>
    <row r="46" spans="1:1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sheetData>
  <sheetProtection selectLockedCells="1"/>
  <autoFilter ref="A8:K8"/>
  <mergeCells count="7">
    <mergeCell ref="A7:H7"/>
    <mergeCell ref="A1:B3"/>
    <mergeCell ref="C1:G1"/>
    <mergeCell ref="C2:G3"/>
    <mergeCell ref="B4:H4"/>
    <mergeCell ref="A5:H5"/>
    <mergeCell ref="A6:H6"/>
  </mergeCells>
  <printOptions horizontalCentered="1" verticalCentered="1"/>
  <pageMargins left="0.15748031496062992" right="0.15748031496062992" top="0.43307086614173229" bottom="0.43307086614173229" header="0" footer="0"/>
  <pageSetup paperSize="14" scale="80" orientation="landscape" r:id="rId1"/>
  <headerFooter alignWithMargins="0">
    <oddFooter>&amp;L&amp;G&amp;C&amp;9“EL CONCEJO VIVE Y SIENTE A BOGOTA”
&amp;R&amp;G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Hoja1!$C$5:$C$7</xm:f>
          </x14:formula1>
          <xm:sqref>K10 K12:K35 L11</xm:sqref>
        </x14:dataValidation>
        <x14:dataValidation type="list" allowBlank="1" showInputMessage="1" showErrorMessage="1">
          <x14:formula1>
            <xm:f>Hoja1!$A$5:$A$12</xm:f>
          </x14:formula1>
          <xm:sqref>J10 J12:J35 K11</xm:sqref>
        </x14:dataValidation>
        <x14:dataValidation type="list" allowBlank="1" showInputMessage="1" showErrorMessage="1">
          <x14:formula1>
            <xm:f>Hoja1!$B$5:$B$9</xm:f>
          </x14:formula1>
          <xm:sqref>I10 I12:I35 J11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6"/>
  <sheetViews>
    <sheetView topLeftCell="A12" zoomScale="85" zoomScaleNormal="85" workbookViewId="0">
      <selection activeCell="B19" sqref="B19"/>
    </sheetView>
  </sheetViews>
  <sheetFormatPr baseColWidth="10" defaultColWidth="0" defaultRowHeight="12.75" customHeight="1" zeroHeight="1" x14ac:dyDescent="0.2"/>
  <cols>
    <col min="1" max="1" width="11.85546875" style="1" customWidth="1"/>
    <col min="2" max="2" width="22.42578125" style="1" customWidth="1"/>
    <col min="3" max="3" width="38.42578125" style="18" customWidth="1"/>
    <col min="4" max="4" width="28.28515625" style="1" customWidth="1"/>
    <col min="5" max="5" width="27.85546875" style="1" customWidth="1"/>
    <col min="6" max="6" width="24.5703125" style="1" customWidth="1"/>
    <col min="7" max="7" width="31.28515625" style="2" customWidth="1"/>
    <col min="8" max="8" width="20.85546875" style="1" customWidth="1"/>
    <col min="9" max="9" width="24.140625" style="1" bestFit="1" customWidth="1"/>
    <col min="10" max="10" width="24.5703125" style="1" customWidth="1"/>
    <col min="11" max="11" width="20.85546875" style="1" customWidth="1"/>
    <col min="12" max="12" width="11.42578125" style="1" customWidth="1"/>
    <col min="13" max="16384" width="0" style="1" hidden="1"/>
  </cols>
  <sheetData>
    <row r="1" spans="1:11" ht="30.75" customHeight="1" x14ac:dyDescent="0.2">
      <c r="A1" s="137" t="s">
        <v>17</v>
      </c>
      <c r="B1" s="138"/>
      <c r="C1" s="152" t="s">
        <v>37</v>
      </c>
      <c r="D1" s="152"/>
      <c r="E1" s="152"/>
      <c r="F1" s="152"/>
      <c r="G1" s="153"/>
      <c r="H1" s="15" t="s">
        <v>15</v>
      </c>
      <c r="I1" s="16"/>
      <c r="J1" s="16"/>
      <c r="K1" s="16"/>
    </row>
    <row r="2" spans="1:11" ht="29.25" customHeight="1" x14ac:dyDescent="0.2">
      <c r="A2" s="139"/>
      <c r="B2" s="140"/>
      <c r="C2" s="146" t="s">
        <v>8</v>
      </c>
      <c r="D2" s="147"/>
      <c r="E2" s="147"/>
      <c r="F2" s="147"/>
      <c r="G2" s="148"/>
      <c r="H2" s="15" t="s">
        <v>13</v>
      </c>
      <c r="I2" s="16"/>
      <c r="J2" s="16"/>
      <c r="K2" s="16"/>
    </row>
    <row r="3" spans="1:11" ht="33.75" customHeight="1" x14ac:dyDescent="0.2">
      <c r="A3" s="141"/>
      <c r="B3" s="142"/>
      <c r="C3" s="149"/>
      <c r="D3" s="150"/>
      <c r="E3" s="150"/>
      <c r="F3" s="150"/>
      <c r="G3" s="151"/>
      <c r="H3" s="15" t="s">
        <v>16</v>
      </c>
      <c r="I3" s="16"/>
      <c r="J3" s="16"/>
      <c r="K3" s="16"/>
    </row>
    <row r="4" spans="1:11" ht="24" customHeight="1" x14ac:dyDescent="0.2">
      <c r="A4" s="7"/>
      <c r="B4" s="143" t="s">
        <v>18</v>
      </c>
      <c r="C4" s="143"/>
      <c r="D4" s="143"/>
      <c r="E4" s="143"/>
      <c r="F4" s="143"/>
      <c r="G4" s="143"/>
      <c r="H4" s="143"/>
      <c r="I4" s="8"/>
      <c r="J4" s="8"/>
      <c r="K4" s="8"/>
    </row>
    <row r="5" spans="1:11" ht="31.5" customHeight="1" x14ac:dyDescent="0.2">
      <c r="A5" s="144" t="s">
        <v>19</v>
      </c>
      <c r="B5" s="144"/>
      <c r="C5" s="144"/>
      <c r="D5" s="144"/>
      <c r="E5" s="144"/>
      <c r="F5" s="144"/>
      <c r="G5" s="144"/>
      <c r="H5" s="144"/>
      <c r="I5" s="13"/>
      <c r="J5" s="13"/>
      <c r="K5" s="13"/>
    </row>
    <row r="6" spans="1:11" ht="11.25" customHeight="1" x14ac:dyDescent="0.2">
      <c r="A6" s="144" t="s">
        <v>38</v>
      </c>
      <c r="B6" s="144"/>
      <c r="C6" s="144"/>
      <c r="D6" s="144"/>
      <c r="E6" s="144"/>
      <c r="F6" s="144"/>
      <c r="G6" s="144"/>
      <c r="H6" s="144"/>
      <c r="I6" s="13"/>
      <c r="J6" s="13"/>
      <c r="K6" s="13"/>
    </row>
    <row r="7" spans="1:11" ht="31.5" customHeight="1" x14ac:dyDescent="0.2">
      <c r="A7" s="145"/>
      <c r="B7" s="145"/>
      <c r="C7" s="145"/>
      <c r="D7" s="145"/>
      <c r="E7" s="145"/>
      <c r="F7" s="145"/>
      <c r="G7" s="145"/>
      <c r="H7" s="145"/>
      <c r="I7" s="12"/>
      <c r="J7" s="12"/>
      <c r="K7" s="12"/>
    </row>
    <row r="8" spans="1:11" s="9" customFormat="1" ht="47.25" customHeight="1" x14ac:dyDescent="0.2">
      <c r="A8" s="14" t="s">
        <v>14</v>
      </c>
      <c r="B8" s="10" t="s">
        <v>5</v>
      </c>
      <c r="C8" s="14" t="s">
        <v>6</v>
      </c>
      <c r="D8" s="11" t="s">
        <v>3</v>
      </c>
      <c r="E8" s="11" t="s">
        <v>0</v>
      </c>
      <c r="F8" s="11" t="s">
        <v>2</v>
      </c>
      <c r="G8" s="14" t="s">
        <v>1</v>
      </c>
      <c r="H8" s="11" t="s">
        <v>4</v>
      </c>
      <c r="I8" s="11" t="s">
        <v>20</v>
      </c>
      <c r="J8" s="11" t="s">
        <v>35</v>
      </c>
      <c r="K8" s="11" t="s">
        <v>36</v>
      </c>
    </row>
    <row r="9" spans="1:11" s="9" customFormat="1" ht="115.5" customHeight="1" x14ac:dyDescent="0.2">
      <c r="A9" s="49" t="str">
        <f>'RELAC. PROPOSIC.'!A26</f>
        <v>067</v>
      </c>
      <c r="B9" s="49">
        <f>'RELAC. PROPOSIC.'!B26</f>
        <v>42418</v>
      </c>
      <c r="C9" s="49" t="str">
        <f>'RELAC. PROPOSIC.'!C26</f>
        <v>Contratos, nuevas licitaciones y funcionamiento de Transmilenio y SITP</v>
      </c>
      <c r="D9" s="49" t="str">
        <f>'RELAC. PROPOSIC.'!D26</f>
        <v>Honorables Concejales
MANUEL SARMIETO ARGUELLO
SEGUNDO CELIO NIEVES HERRERA
ÁLVARO JOSÉ ARGOTE MUÑOZ
NELSON CASTRO RODRÍGUEZ
PARTIDO POLO DEMOCRÁTICO ALTENATIVO</v>
      </c>
      <c r="E9" s="49" t="str">
        <f>'RELAC. PROPOSIC.'!E26</f>
        <v xml:space="preserve">Gerente Transmilenio
Secret Distr Movilidad
</v>
      </c>
      <c r="F9" s="49" t="str">
        <f>'RELAC. PROPOSIC.'!F26</f>
        <v xml:space="preserve">Contralor Distrital
Personero Distrital
Veedora Distrital
</v>
      </c>
      <c r="G9" s="49" t="str">
        <f>'RELAC. PROPOSIC.'!G26</f>
        <v>RESPT-S-D-MOVILIDAD (26-02-2016)
RESPT-TRASNMILENIO (29-02-2016) 2CD</v>
      </c>
      <c r="H9" s="49" t="str">
        <f>'RELAC. PROPOSIC.'!H26</f>
        <v>ENVIO DE CUEST (23-02-2016)
1ER. DEBATE 
(28-03-2016)
2DO. DEBATE 
(5-06-2016)
PRIORIZADA
(02-06-2016)</v>
      </c>
      <c r="I9" s="49" t="str">
        <f>'RELAC. PROPOSIC.'!J26</f>
        <v>CITAR NUEVAMENTE</v>
      </c>
      <c r="J9" s="49">
        <f>'RELAC. PROPOSIC.'!K26</f>
        <v>0</v>
      </c>
      <c r="K9" s="49" t="str">
        <f>'RELAC. PROPOSIC.'!L26</f>
        <v>PRIORIZADAS</v>
      </c>
    </row>
    <row r="10" spans="1:11" s="9" customFormat="1" ht="86.25" customHeight="1" x14ac:dyDescent="0.2">
      <c r="A10" s="85" t="s">
        <v>224</v>
      </c>
      <c r="B10" s="47" t="s">
        <v>225</v>
      </c>
      <c r="C10" s="86" t="s">
        <v>240</v>
      </c>
      <c r="D10" s="86" t="s">
        <v>497</v>
      </c>
      <c r="E10" s="86" t="s">
        <v>242</v>
      </c>
      <c r="F10" s="86" t="s">
        <v>123</v>
      </c>
      <c r="G10" s="87" t="s">
        <v>290</v>
      </c>
      <c r="H10" s="86" t="s">
        <v>498</v>
      </c>
      <c r="I10" s="86"/>
      <c r="J10" s="86"/>
      <c r="K10" s="86" t="s">
        <v>33</v>
      </c>
    </row>
    <row r="11" spans="1:11" s="9" customFormat="1" ht="154.5" customHeight="1" x14ac:dyDescent="0.2">
      <c r="A11" s="88" t="s">
        <v>246</v>
      </c>
      <c r="B11" s="67" t="s">
        <v>247</v>
      </c>
      <c r="C11" s="89" t="s">
        <v>248</v>
      </c>
      <c r="D11" s="89" t="s">
        <v>499</v>
      </c>
      <c r="E11" s="89" t="s">
        <v>250</v>
      </c>
      <c r="F11" s="89" t="s">
        <v>123</v>
      </c>
      <c r="G11" s="90" t="s">
        <v>323</v>
      </c>
      <c r="H11" s="89" t="s">
        <v>500</v>
      </c>
      <c r="I11" s="89"/>
      <c r="J11" s="89" t="s">
        <v>30</v>
      </c>
      <c r="K11" s="89" t="s">
        <v>33</v>
      </c>
    </row>
    <row r="12" spans="1:11" s="9" customFormat="1" ht="90" customHeight="1" x14ac:dyDescent="0.2">
      <c r="A12" s="95" t="s">
        <v>263</v>
      </c>
      <c r="B12" s="78" t="s">
        <v>265</v>
      </c>
      <c r="C12" s="96" t="s">
        <v>285</v>
      </c>
      <c r="D12" s="96" t="s">
        <v>501</v>
      </c>
      <c r="E12" s="96" t="s">
        <v>286</v>
      </c>
      <c r="F12" s="96" t="s">
        <v>123</v>
      </c>
      <c r="G12" s="97" t="s">
        <v>379</v>
      </c>
      <c r="H12" s="96" t="s">
        <v>502</v>
      </c>
      <c r="I12" s="96"/>
      <c r="J12" s="96"/>
      <c r="K12" s="96" t="s">
        <v>33</v>
      </c>
    </row>
    <row r="13" spans="1:11" s="9" customFormat="1" ht="79.5" customHeight="1" x14ac:dyDescent="0.2">
      <c r="A13" s="85" t="s">
        <v>297</v>
      </c>
      <c r="B13" s="47">
        <v>42461</v>
      </c>
      <c r="C13" s="86" t="s">
        <v>304</v>
      </c>
      <c r="D13" s="86" t="s">
        <v>501</v>
      </c>
      <c r="E13" s="86" t="s">
        <v>317</v>
      </c>
      <c r="F13" s="86" t="s">
        <v>318</v>
      </c>
      <c r="G13" s="86" t="s">
        <v>396</v>
      </c>
      <c r="H13" s="86" t="s">
        <v>503</v>
      </c>
      <c r="I13" s="86"/>
      <c r="J13" s="86"/>
      <c r="K13" s="86"/>
    </row>
    <row r="14" spans="1:11" s="9" customFormat="1" ht="70.5" customHeight="1" x14ac:dyDescent="0.2">
      <c r="A14" s="85" t="s">
        <v>333</v>
      </c>
      <c r="B14" s="47">
        <v>42464</v>
      </c>
      <c r="C14" s="86" t="s">
        <v>359</v>
      </c>
      <c r="D14" s="86" t="s">
        <v>504</v>
      </c>
      <c r="E14" s="86" t="s">
        <v>360</v>
      </c>
      <c r="F14" s="86" t="s">
        <v>361</v>
      </c>
      <c r="G14" s="87" t="s">
        <v>382</v>
      </c>
      <c r="H14" s="86" t="s">
        <v>364</v>
      </c>
      <c r="I14" s="86"/>
      <c r="J14" s="86"/>
      <c r="K14" s="86"/>
    </row>
    <row r="15" spans="1:11" s="9" customFormat="1" ht="66" customHeight="1" x14ac:dyDescent="0.2">
      <c r="A15" s="85" t="s">
        <v>402</v>
      </c>
      <c r="B15" s="47">
        <v>42478</v>
      </c>
      <c r="C15" s="86" t="s">
        <v>424</v>
      </c>
      <c r="D15" s="86" t="s">
        <v>505</v>
      </c>
      <c r="E15" s="86" t="s">
        <v>426</v>
      </c>
      <c r="F15" s="91" t="s">
        <v>123</v>
      </c>
      <c r="G15" s="92" t="s">
        <v>473</v>
      </c>
      <c r="H15" s="85" t="s">
        <v>475</v>
      </c>
      <c r="I15" s="86"/>
      <c r="J15" s="86"/>
      <c r="K15" s="86"/>
    </row>
    <row r="16" spans="1:11" s="9" customFormat="1" ht="72.75" customHeight="1" x14ac:dyDescent="0.2">
      <c r="A16" s="85" t="s">
        <v>403</v>
      </c>
      <c r="B16" s="47">
        <v>42478</v>
      </c>
      <c r="C16" s="86" t="s">
        <v>428</v>
      </c>
      <c r="D16" s="86" t="s">
        <v>506</v>
      </c>
      <c r="E16" s="86" t="s">
        <v>425</v>
      </c>
      <c r="F16" s="86" t="s">
        <v>429</v>
      </c>
      <c r="G16" s="92" t="s">
        <v>474</v>
      </c>
      <c r="H16" s="85" t="s">
        <v>475</v>
      </c>
      <c r="I16" s="86"/>
      <c r="J16" s="86"/>
      <c r="K16" s="86"/>
    </row>
    <row r="17" spans="1:12" s="9" customFormat="1" ht="72.75" customHeight="1" x14ac:dyDescent="0.2">
      <c r="A17" s="66" t="s">
        <v>687</v>
      </c>
      <c r="B17" s="67">
        <v>42482</v>
      </c>
      <c r="C17" s="68" t="s">
        <v>688</v>
      </c>
      <c r="D17" s="68" t="s">
        <v>689</v>
      </c>
      <c r="E17" s="68" t="s">
        <v>690</v>
      </c>
      <c r="F17" s="68" t="s">
        <v>691</v>
      </c>
      <c r="G17" s="114" t="s">
        <v>692</v>
      </c>
      <c r="H17" s="66" t="s">
        <v>849</v>
      </c>
      <c r="I17" s="108"/>
      <c r="J17" s="89" t="s">
        <v>30</v>
      </c>
      <c r="K17" s="68" t="s">
        <v>33</v>
      </c>
      <c r="L17" s="119"/>
    </row>
    <row r="18" spans="1:12" s="9" customFormat="1" ht="65.25" customHeight="1" x14ac:dyDescent="0.2">
      <c r="A18" s="66" t="s">
        <v>600</v>
      </c>
      <c r="B18" s="67" t="s">
        <v>601</v>
      </c>
      <c r="C18" s="68" t="s">
        <v>602</v>
      </c>
      <c r="D18" s="68" t="s">
        <v>427</v>
      </c>
      <c r="E18" s="68" t="s">
        <v>603</v>
      </c>
      <c r="F18" s="68" t="s">
        <v>604</v>
      </c>
      <c r="G18" s="68" t="s">
        <v>634</v>
      </c>
      <c r="H18" s="66" t="s">
        <v>606</v>
      </c>
      <c r="I18" s="63"/>
      <c r="J18" s="89" t="s">
        <v>30</v>
      </c>
      <c r="K18" s="53"/>
    </row>
    <row r="19" spans="1:12" s="9" customFormat="1" ht="39.950000000000003" customHeight="1" x14ac:dyDescent="0.2">
      <c r="A19" s="64" t="s">
        <v>616</v>
      </c>
      <c r="B19" s="47">
        <v>42526</v>
      </c>
      <c r="C19" s="53" t="s">
        <v>617</v>
      </c>
      <c r="D19" s="53" t="s">
        <v>632</v>
      </c>
      <c r="E19" s="53" t="s">
        <v>633</v>
      </c>
      <c r="F19" s="53" t="s">
        <v>610</v>
      </c>
      <c r="G19" s="53" t="s">
        <v>651</v>
      </c>
      <c r="H19" s="103">
        <v>42530</v>
      </c>
      <c r="I19" s="63"/>
      <c r="J19" s="53"/>
      <c r="K19" s="53"/>
    </row>
    <row r="20" spans="1:12" s="9" customFormat="1" ht="39.950000000000003" customHeight="1" x14ac:dyDescent="0.2">
      <c r="A20" s="64" t="s">
        <v>949</v>
      </c>
      <c r="B20" s="47" t="s">
        <v>954</v>
      </c>
      <c r="C20" s="53" t="s">
        <v>950</v>
      </c>
      <c r="D20" s="53" t="s">
        <v>951</v>
      </c>
      <c r="E20" s="53" t="s">
        <v>952</v>
      </c>
      <c r="F20" s="53" t="s">
        <v>77</v>
      </c>
      <c r="G20" s="53" t="s">
        <v>952</v>
      </c>
      <c r="H20" s="53"/>
      <c r="I20" s="103">
        <v>42648</v>
      </c>
      <c r="J20" s="53"/>
      <c r="K20" s="53"/>
    </row>
    <row r="21" spans="1:12" s="9" customFormat="1" ht="39.950000000000003" customHeight="1" x14ac:dyDescent="0.2">
      <c r="A21" s="64" t="s">
        <v>963</v>
      </c>
      <c r="B21" s="47" t="s">
        <v>955</v>
      </c>
      <c r="C21" s="53" t="s">
        <v>964</v>
      </c>
      <c r="D21" s="53" t="s">
        <v>965</v>
      </c>
      <c r="E21" s="53" t="s">
        <v>966</v>
      </c>
      <c r="F21" s="53" t="s">
        <v>77</v>
      </c>
      <c r="G21" s="53" t="s">
        <v>966</v>
      </c>
      <c r="H21" s="53"/>
      <c r="I21" s="103"/>
      <c r="J21" s="53"/>
      <c r="K21" s="53"/>
    </row>
    <row r="22" spans="1:12" s="9" customFormat="1" ht="39.950000000000003" customHeight="1" x14ac:dyDescent="0.2">
      <c r="A22" s="64" t="s">
        <v>1015</v>
      </c>
      <c r="B22" s="47" t="s">
        <v>1014</v>
      </c>
      <c r="C22" s="53" t="s">
        <v>1018</v>
      </c>
      <c r="D22" s="53" t="s">
        <v>965</v>
      </c>
      <c r="E22" s="53" t="s">
        <v>1020</v>
      </c>
      <c r="F22" s="53" t="s">
        <v>1019</v>
      </c>
      <c r="G22" s="53" t="s">
        <v>1045</v>
      </c>
      <c r="H22" s="118" t="s">
        <v>1038</v>
      </c>
      <c r="I22" s="103">
        <v>42664</v>
      </c>
      <c r="J22" s="53"/>
      <c r="K22" s="53"/>
      <c r="L22" s="53"/>
    </row>
    <row r="23" spans="1:12" s="9" customFormat="1" ht="39.950000000000003" customHeight="1" x14ac:dyDescent="0.2">
      <c r="A23" s="64" t="s">
        <v>1026</v>
      </c>
      <c r="B23" s="47" t="s">
        <v>1024</v>
      </c>
      <c r="C23" s="53" t="s">
        <v>1030</v>
      </c>
      <c r="D23" s="53" t="s">
        <v>1031</v>
      </c>
      <c r="E23" s="53" t="s">
        <v>1032</v>
      </c>
      <c r="F23" s="53" t="s">
        <v>77</v>
      </c>
      <c r="G23" s="53" t="s">
        <v>1070</v>
      </c>
      <c r="H23" s="129" t="s">
        <v>1041</v>
      </c>
      <c r="I23" s="103">
        <v>42667</v>
      </c>
      <c r="J23" s="53"/>
      <c r="K23" s="53"/>
      <c r="L23" s="53"/>
    </row>
    <row r="24" spans="1:12" s="9" customFormat="1" ht="39.950000000000003" customHeight="1" x14ac:dyDescent="0.2">
      <c r="A24" s="64" t="s">
        <v>1033</v>
      </c>
      <c r="B24" s="47" t="s">
        <v>1034</v>
      </c>
      <c r="C24" s="53" t="s">
        <v>1035</v>
      </c>
      <c r="D24" s="53" t="s">
        <v>1031</v>
      </c>
      <c r="E24" s="53" t="s">
        <v>468</v>
      </c>
      <c r="F24" s="53" t="s">
        <v>77</v>
      </c>
      <c r="G24" s="53" t="s">
        <v>468</v>
      </c>
      <c r="H24" s="118" t="s">
        <v>1040</v>
      </c>
      <c r="I24" s="103">
        <v>42668</v>
      </c>
      <c r="J24" s="53"/>
      <c r="K24" s="53"/>
      <c r="L24" s="53"/>
    </row>
    <row r="25" spans="1:12" s="9" customFormat="1" ht="39.950000000000003" customHeight="1" x14ac:dyDescent="0.2">
      <c r="A25" s="64" t="s">
        <v>1046</v>
      </c>
      <c r="B25" s="47" t="s">
        <v>1047</v>
      </c>
      <c r="C25" s="53" t="s">
        <v>1050</v>
      </c>
      <c r="D25" s="53" t="s">
        <v>965</v>
      </c>
      <c r="E25" s="53" t="s">
        <v>1051</v>
      </c>
      <c r="F25" s="53" t="s">
        <v>77</v>
      </c>
      <c r="G25" s="53" t="s">
        <v>1078</v>
      </c>
      <c r="H25" s="134"/>
      <c r="I25" s="103">
        <v>42685</v>
      </c>
      <c r="J25" s="53"/>
      <c r="K25" s="53"/>
      <c r="L25" s="53"/>
    </row>
    <row r="26" spans="1:12" s="9" customFormat="1" ht="39.950000000000003" customHeight="1" x14ac:dyDescent="0.2">
      <c r="A26" s="64" t="s">
        <v>1048</v>
      </c>
      <c r="B26" s="47" t="s">
        <v>1047</v>
      </c>
      <c r="C26" s="53" t="s">
        <v>1052</v>
      </c>
      <c r="D26" s="53" t="s">
        <v>1053</v>
      </c>
      <c r="E26" s="53" t="s">
        <v>1054</v>
      </c>
      <c r="F26" s="53" t="s">
        <v>77</v>
      </c>
      <c r="G26" s="53" t="s">
        <v>1079</v>
      </c>
      <c r="H26" s="118" t="s">
        <v>1090</v>
      </c>
      <c r="I26" s="103">
        <v>42685</v>
      </c>
      <c r="J26" s="53"/>
      <c r="K26" s="53"/>
      <c r="L26" s="53"/>
    </row>
    <row r="27" spans="1:12" s="9" customFormat="1" ht="39.950000000000003" customHeight="1" x14ac:dyDescent="0.2">
      <c r="A27" s="64" t="s">
        <v>1049</v>
      </c>
      <c r="B27" s="47" t="s">
        <v>1047</v>
      </c>
      <c r="C27" s="53" t="s">
        <v>1055</v>
      </c>
      <c r="D27" s="53" t="s">
        <v>1056</v>
      </c>
      <c r="E27" s="53" t="s">
        <v>1057</v>
      </c>
      <c r="F27" s="53" t="s">
        <v>77</v>
      </c>
      <c r="G27" s="53" t="s">
        <v>1080</v>
      </c>
      <c r="H27" s="118" t="s">
        <v>1068</v>
      </c>
      <c r="I27" s="103">
        <v>42685</v>
      </c>
      <c r="J27" s="53"/>
      <c r="K27" s="53"/>
      <c r="L27" s="53"/>
    </row>
    <row r="28" spans="1:12" s="9" customFormat="1" ht="39.950000000000003" customHeight="1" x14ac:dyDescent="0.2">
      <c r="A28" s="44"/>
      <c r="B28" s="50"/>
      <c r="C28" s="56"/>
      <c r="D28" s="57"/>
      <c r="E28" s="57"/>
      <c r="F28" s="57"/>
      <c r="G28" s="44"/>
      <c r="H28" s="57"/>
      <c r="I28" s="63"/>
      <c r="J28" s="53"/>
      <c r="K28" s="53"/>
    </row>
    <row r="29" spans="1:12" s="9" customFormat="1" ht="39.950000000000003" customHeight="1" x14ac:dyDescent="0.2">
      <c r="A29" s="44"/>
      <c r="B29" s="50"/>
      <c r="C29" s="56"/>
      <c r="D29" s="57"/>
      <c r="E29" s="57"/>
      <c r="F29" s="57"/>
      <c r="G29" s="44"/>
      <c r="H29" s="57"/>
      <c r="I29" s="63"/>
      <c r="J29" s="53"/>
      <c r="K29" s="53"/>
    </row>
    <row r="30" spans="1:12" s="9" customFormat="1" ht="39.950000000000003" customHeight="1" x14ac:dyDescent="0.2">
      <c r="A30" s="44"/>
      <c r="B30" s="50"/>
      <c r="C30" s="56"/>
      <c r="D30" s="57"/>
      <c r="E30" s="57"/>
      <c r="F30" s="57"/>
      <c r="G30" s="44"/>
      <c r="H30" s="57"/>
      <c r="I30" s="63"/>
      <c r="J30" s="53"/>
      <c r="K30" s="53"/>
    </row>
    <row r="31" spans="1:12" s="9" customFormat="1" ht="39.950000000000003" customHeight="1" x14ac:dyDescent="0.2">
      <c r="A31" s="44"/>
      <c r="B31" s="50"/>
      <c r="C31" s="56"/>
      <c r="D31" s="57"/>
      <c r="E31" s="57"/>
      <c r="F31" s="57"/>
      <c r="G31" s="44"/>
      <c r="H31" s="57"/>
      <c r="I31" s="63"/>
      <c r="J31" s="53"/>
      <c r="K31" s="53"/>
    </row>
    <row r="32" spans="1:12" s="9" customFormat="1" ht="39.950000000000003" customHeight="1" x14ac:dyDescent="0.2">
      <c r="A32" s="44"/>
      <c r="B32" s="50"/>
      <c r="C32" s="56"/>
      <c r="D32" s="57"/>
      <c r="E32" s="57"/>
      <c r="F32" s="57"/>
      <c r="G32" s="44"/>
      <c r="H32" s="57"/>
      <c r="I32" s="63"/>
      <c r="J32" s="53"/>
      <c r="K32" s="53"/>
    </row>
    <row r="33" spans="1:11" s="9" customFormat="1" ht="39.950000000000003" customHeight="1" x14ac:dyDescent="0.2">
      <c r="A33" s="44"/>
      <c r="B33" s="50"/>
      <c r="C33" s="56"/>
      <c r="D33" s="57"/>
      <c r="E33" s="57"/>
      <c r="F33" s="57"/>
      <c r="G33" s="44"/>
      <c r="H33" s="57"/>
      <c r="I33" s="63"/>
      <c r="J33" s="53"/>
      <c r="K33" s="53"/>
    </row>
    <row r="34" spans="1:11" s="9" customFormat="1" ht="39.950000000000003" customHeight="1" x14ac:dyDescent="0.2">
      <c r="A34" s="44"/>
      <c r="B34" s="50"/>
      <c r="C34" s="56"/>
      <c r="D34" s="57"/>
      <c r="E34" s="57"/>
      <c r="F34" s="57"/>
      <c r="G34" s="44"/>
      <c r="H34" s="57"/>
      <c r="I34" s="63"/>
      <c r="J34" s="53"/>
      <c r="K34" s="53"/>
    </row>
    <row r="35" spans="1:11" s="9" customFormat="1" ht="39.950000000000003" customHeight="1" x14ac:dyDescent="0.2">
      <c r="A35" s="44"/>
      <c r="B35" s="50"/>
      <c r="C35" s="56"/>
      <c r="D35" s="57"/>
      <c r="E35" s="57"/>
      <c r="F35" s="57"/>
      <c r="G35" s="44"/>
      <c r="H35" s="57"/>
      <c r="I35" s="63"/>
      <c r="J35" s="53"/>
      <c r="K35" s="53"/>
    </row>
    <row r="36" spans="1:11" s="9" customFormat="1" ht="39.950000000000003" customHeight="1" x14ac:dyDescent="0.2">
      <c r="A36" s="44"/>
      <c r="B36" s="50"/>
      <c r="C36" s="56"/>
      <c r="D36" s="57"/>
      <c r="E36" s="57"/>
      <c r="F36" s="57"/>
      <c r="G36" s="44"/>
      <c r="H36" s="57"/>
      <c r="I36" s="63"/>
      <c r="J36" s="53"/>
      <c r="K36" s="53"/>
    </row>
    <row r="37" spans="1:11" s="9" customFormat="1" ht="39.950000000000003" customHeight="1" x14ac:dyDescent="0.2">
      <c r="A37" s="44"/>
      <c r="B37" s="50"/>
      <c r="C37" s="56"/>
      <c r="D37" s="57"/>
      <c r="E37" s="57"/>
      <c r="F37" s="57"/>
      <c r="G37" s="44"/>
      <c r="H37" s="57"/>
      <c r="I37" s="63"/>
      <c r="J37" s="53"/>
      <c r="K37" s="53"/>
    </row>
    <row r="38" spans="1:11" s="9" customFormat="1" ht="39.950000000000003" customHeight="1" x14ac:dyDescent="0.2">
      <c r="A38" s="44"/>
      <c r="B38" s="50"/>
      <c r="C38" s="56"/>
      <c r="D38" s="57"/>
      <c r="E38" s="57"/>
      <c r="F38" s="57"/>
      <c r="G38" s="44"/>
      <c r="H38" s="57"/>
      <c r="I38" s="63"/>
      <c r="J38" s="53"/>
      <c r="K38" s="53"/>
    </row>
    <row r="39" spans="1:11" s="9" customFormat="1" ht="39.950000000000003" customHeight="1" x14ac:dyDescent="0.2">
      <c r="A39" s="44"/>
      <c r="B39" s="50"/>
      <c r="C39" s="56"/>
      <c r="D39" s="57"/>
      <c r="E39" s="57"/>
      <c r="F39" s="57"/>
      <c r="G39" s="44"/>
      <c r="H39" s="57"/>
      <c r="I39" s="63"/>
      <c r="J39" s="53"/>
      <c r="K39" s="53"/>
    </row>
    <row r="40" spans="1:11" s="9" customFormat="1" ht="39.950000000000003" customHeight="1" x14ac:dyDescent="0.2">
      <c r="A40" s="44"/>
      <c r="B40" s="50"/>
      <c r="C40" s="56"/>
      <c r="D40" s="57"/>
      <c r="E40" s="57"/>
      <c r="F40" s="57"/>
      <c r="G40" s="44"/>
      <c r="H40" s="57"/>
      <c r="I40" s="63"/>
      <c r="J40" s="53"/>
      <c r="K40" s="53"/>
    </row>
    <row r="41" spans="1:11" s="9" customFormat="1" ht="39.950000000000003" customHeight="1" x14ac:dyDescent="0.2">
      <c r="A41" s="44"/>
      <c r="B41" s="50"/>
      <c r="C41" s="56"/>
      <c r="D41" s="57"/>
      <c r="E41" s="57"/>
      <c r="F41" s="57"/>
      <c r="G41" s="44"/>
      <c r="H41" s="57"/>
      <c r="I41" s="63"/>
      <c r="J41" s="53"/>
      <c r="K41" s="53"/>
    </row>
    <row r="42" spans="1:11" s="9" customFormat="1" ht="39.950000000000003" customHeight="1" x14ac:dyDescent="0.2">
      <c r="A42" s="44"/>
      <c r="B42" s="50"/>
      <c r="C42" s="56"/>
      <c r="D42" s="57"/>
      <c r="E42" s="57"/>
      <c r="F42" s="57"/>
      <c r="G42" s="44"/>
      <c r="H42" s="57"/>
      <c r="I42" s="63"/>
      <c r="J42" s="53"/>
      <c r="K42" s="53"/>
    </row>
    <row r="43" spans="1:11" s="9" customFormat="1" ht="39.950000000000003" customHeight="1" x14ac:dyDescent="0.2">
      <c r="A43" s="44"/>
      <c r="B43" s="50"/>
      <c r="C43" s="56"/>
      <c r="D43" s="57"/>
      <c r="E43" s="57"/>
      <c r="F43" s="57"/>
      <c r="G43" s="44"/>
      <c r="H43" s="57"/>
      <c r="I43" s="63"/>
      <c r="J43" s="53"/>
      <c r="K43" s="53"/>
    </row>
    <row r="44" spans="1:11" s="9" customFormat="1" ht="39.950000000000003" customHeight="1" x14ac:dyDescent="0.2">
      <c r="A44" s="44"/>
      <c r="B44" s="50"/>
      <c r="C44" s="56"/>
      <c r="D44" s="57"/>
      <c r="E44" s="57"/>
      <c r="F44" s="57"/>
      <c r="G44" s="44"/>
      <c r="H44" s="57"/>
      <c r="I44" s="63"/>
      <c r="J44" s="53"/>
      <c r="K44" s="53"/>
    </row>
    <row r="45" spans="1:11" s="9" customFormat="1" ht="39.950000000000003" customHeight="1" x14ac:dyDescent="0.2">
      <c r="A45" s="45"/>
      <c r="B45" s="51"/>
      <c r="C45" s="58"/>
      <c r="D45" s="59"/>
      <c r="E45" s="59"/>
      <c r="F45" s="59"/>
      <c r="G45" s="45"/>
      <c r="H45" s="59"/>
      <c r="I45" s="63"/>
      <c r="J45" s="53"/>
      <c r="K45" s="53"/>
    </row>
    <row r="46" spans="1:11" s="9" customFormat="1" ht="39.950000000000003" customHeight="1" x14ac:dyDescent="0.2">
      <c r="A46" s="45"/>
      <c r="B46" s="51"/>
      <c r="C46" s="58"/>
      <c r="D46" s="59"/>
      <c r="E46" s="59"/>
      <c r="F46" s="59"/>
      <c r="G46" s="45"/>
      <c r="H46" s="59"/>
      <c r="I46" s="63"/>
      <c r="J46" s="53"/>
      <c r="K46" s="53"/>
    </row>
    <row r="47" spans="1:11" s="9" customFormat="1" ht="39.950000000000003" customHeight="1" x14ac:dyDescent="0.2">
      <c r="A47" s="45"/>
      <c r="B47" s="51"/>
      <c r="C47" s="58"/>
      <c r="D47" s="59"/>
      <c r="E47" s="59"/>
      <c r="F47" s="59"/>
      <c r="G47" s="45"/>
      <c r="H47" s="59"/>
      <c r="I47" s="63"/>
      <c r="J47" s="53"/>
      <c r="K47" s="53"/>
    </row>
    <row r="48" spans="1:11" s="9" customFormat="1" ht="39.950000000000003" customHeight="1" x14ac:dyDescent="0.2">
      <c r="A48" s="45"/>
      <c r="B48" s="51"/>
      <c r="C48" s="58"/>
      <c r="D48" s="59"/>
      <c r="E48" s="59"/>
      <c r="F48" s="59"/>
      <c r="G48" s="45"/>
      <c r="H48" s="59"/>
      <c r="I48" s="63"/>
      <c r="J48" s="53"/>
      <c r="K48" s="53"/>
    </row>
    <row r="49" spans="1:11" s="9" customFormat="1" ht="39.950000000000003" customHeight="1" x14ac:dyDescent="0.2">
      <c r="A49" s="45"/>
      <c r="B49" s="51"/>
      <c r="C49" s="58"/>
      <c r="D49" s="59"/>
      <c r="E49" s="59"/>
      <c r="F49" s="59"/>
      <c r="G49" s="45"/>
      <c r="H49" s="59"/>
      <c r="I49" s="63"/>
      <c r="J49" s="53"/>
      <c r="K49" s="53"/>
    </row>
    <row r="50" spans="1:11" s="9" customFormat="1" ht="39.950000000000003" customHeight="1" x14ac:dyDescent="0.2">
      <c r="A50" s="45"/>
      <c r="B50" s="51"/>
      <c r="C50" s="58"/>
      <c r="D50" s="59"/>
      <c r="E50" s="59"/>
      <c r="F50" s="59"/>
      <c r="G50" s="45"/>
      <c r="H50" s="59"/>
      <c r="I50" s="63"/>
      <c r="J50" s="53"/>
      <c r="K50" s="53"/>
    </row>
    <row r="51" spans="1:11" s="9" customFormat="1" ht="39.950000000000003" customHeight="1" x14ac:dyDescent="0.2">
      <c r="A51" s="45"/>
      <c r="B51" s="51"/>
      <c r="C51" s="58"/>
      <c r="D51" s="59"/>
      <c r="E51" s="59"/>
      <c r="F51" s="59"/>
      <c r="G51" s="45"/>
      <c r="H51" s="59"/>
      <c r="I51" s="63"/>
      <c r="J51" s="53"/>
      <c r="K51" s="53"/>
    </row>
    <row r="52" spans="1:11" ht="39.950000000000003" customHeight="1" x14ac:dyDescent="0.2">
      <c r="A52" s="46"/>
      <c r="B52" s="52"/>
      <c r="C52" s="60"/>
      <c r="D52" s="61"/>
      <c r="E52" s="61"/>
      <c r="F52" s="61"/>
      <c r="G52" s="62"/>
      <c r="H52" s="61"/>
      <c r="I52" s="63"/>
      <c r="J52" s="53"/>
      <c r="K52" s="53"/>
    </row>
    <row r="53" spans="1:11" ht="13.5" thickBot="1" x14ac:dyDescent="0.25"/>
    <row r="54" spans="1:11" ht="13.5" thickBot="1" x14ac:dyDescent="0.25">
      <c r="A54" s="5"/>
      <c r="B54" s="4" t="s">
        <v>9</v>
      </c>
      <c r="C54" s="19"/>
      <c r="D54" s="4" t="s">
        <v>11</v>
      </c>
    </row>
    <row r="55" spans="1:11" ht="8.25" customHeight="1" thickBot="1" x14ac:dyDescent="0.25"/>
    <row r="56" spans="1:11" ht="13.5" thickBot="1" x14ac:dyDescent="0.25">
      <c r="A56" s="6"/>
      <c r="B56" s="4" t="s">
        <v>10</v>
      </c>
      <c r="C56" s="20"/>
      <c r="D56" s="4" t="s">
        <v>12</v>
      </c>
    </row>
    <row r="57" spans="1:11" ht="7.5" customHeight="1" x14ac:dyDescent="0.2"/>
    <row r="58" spans="1:11" x14ac:dyDescent="0.2"/>
    <row r="59" spans="1:11" ht="9.75" customHeight="1" x14ac:dyDescent="0.2"/>
    <row r="60" spans="1:11" x14ac:dyDescent="0.2"/>
    <row r="61" spans="1:11" x14ac:dyDescent="0.2"/>
    <row r="62" spans="1:11" x14ac:dyDescent="0.2"/>
    <row r="63" spans="1:11" x14ac:dyDescent="0.2"/>
    <row r="64" spans="1:11" hidden="1" x14ac:dyDescent="0.2"/>
    <row r="65" spans="9:10" hidden="1" x14ac:dyDescent="0.2"/>
    <row r="66" spans="9:10" hidden="1" x14ac:dyDescent="0.2"/>
    <row r="67" spans="9:10" hidden="1" x14ac:dyDescent="0.2"/>
    <row r="68" spans="9:10" hidden="1" x14ac:dyDescent="0.2"/>
    <row r="69" spans="9:10" hidden="1" x14ac:dyDescent="0.2"/>
    <row r="70" spans="9:10" hidden="1" x14ac:dyDescent="0.2"/>
    <row r="71" spans="9:10" hidden="1" x14ac:dyDescent="0.2"/>
    <row r="72" spans="9:10" hidden="1" x14ac:dyDescent="0.2"/>
    <row r="73" spans="9:10" x14ac:dyDescent="0.2"/>
    <row r="74" spans="9:10" x14ac:dyDescent="0.2"/>
    <row r="75" spans="9:10" x14ac:dyDescent="0.2"/>
    <row r="76" spans="9:10" x14ac:dyDescent="0.2"/>
    <row r="77" spans="9:10" x14ac:dyDescent="0.2"/>
    <row r="78" spans="9:10" ht="13.5" thickBot="1" x14ac:dyDescent="0.25"/>
    <row r="79" spans="9:10" ht="16.5" thickTop="1" x14ac:dyDescent="0.25">
      <c r="I79" s="41" t="s">
        <v>57</v>
      </c>
      <c r="J79" s="42">
        <f>COUNT(A9:A52)</f>
        <v>0</v>
      </c>
    </row>
    <row r="80" spans="9:10" x14ac:dyDescent="0.2">
      <c r="I80" s="35" t="s">
        <v>40</v>
      </c>
      <c r="J80" s="36">
        <f>COUNTIFS($J$9:$J$52,"COMISIÓN HACIENDA")</f>
        <v>0</v>
      </c>
    </row>
    <row r="81" spans="9:10" x14ac:dyDescent="0.2">
      <c r="I81" s="35" t="s">
        <v>21</v>
      </c>
      <c r="J81" s="36">
        <f>COUNTIFS($I$9:$I$52,"PENDIENTE DEBATE")</f>
        <v>0</v>
      </c>
    </row>
    <row r="82" spans="9:10" x14ac:dyDescent="0.2">
      <c r="I82" s="35" t="s">
        <v>41</v>
      </c>
      <c r="J82" s="36">
        <f>SUM(J83:J84)</f>
        <v>1</v>
      </c>
    </row>
    <row r="83" spans="9:10" x14ac:dyDescent="0.2">
      <c r="I83" s="38" t="s">
        <v>32</v>
      </c>
      <c r="J83" s="39">
        <f>COUNTIFS($I$9:$I$52,"CITAR NUEVAMENTE")</f>
        <v>1</v>
      </c>
    </row>
    <row r="84" spans="9:10" x14ac:dyDescent="0.2">
      <c r="I84" s="38" t="s">
        <v>22</v>
      </c>
      <c r="J84" s="39">
        <f>COUNTIFS($I$9:$I$52,"DEBATE CONCLUIDO")</f>
        <v>0</v>
      </c>
    </row>
    <row r="85" spans="9:10" x14ac:dyDescent="0.2">
      <c r="I85" s="35" t="s">
        <v>43</v>
      </c>
      <c r="J85" s="36">
        <f>COUNTIFS($I$9:$I$52,"ARCHIVADA")</f>
        <v>0</v>
      </c>
    </row>
    <row r="86" spans="9:10" x14ac:dyDescent="0.2">
      <c r="I86" s="35" t="s">
        <v>44</v>
      </c>
      <c r="J86" s="36">
        <f>SUM(J87:J89)</f>
        <v>0</v>
      </c>
    </row>
    <row r="87" spans="9:10" x14ac:dyDescent="0.2">
      <c r="I87" s="38" t="s">
        <v>58</v>
      </c>
      <c r="J87" s="40">
        <f>COUNTIFS($J$9:$J$52,"TRASLADADA A COM. PLAN")</f>
        <v>0</v>
      </c>
    </row>
    <row r="88" spans="9:10" x14ac:dyDescent="0.2">
      <c r="I88" s="38" t="s">
        <v>59</v>
      </c>
      <c r="J88" s="40">
        <f>COUNTIFS($J$9:$J$52,"TRASLADADA A COM. GOBIERNO")</f>
        <v>0</v>
      </c>
    </row>
    <row r="89" spans="9:10" x14ac:dyDescent="0.2">
      <c r="I89" s="38" t="s">
        <v>60</v>
      </c>
      <c r="J89" s="40">
        <f>COUNTIFS($J$9:$J$52,"TRASLADADA A SEC. GRAL")</f>
        <v>0</v>
      </c>
    </row>
    <row r="90" spans="9:10" x14ac:dyDescent="0.2">
      <c r="I90" s="35" t="s">
        <v>45</v>
      </c>
      <c r="J90" s="36">
        <f>SUM(J91:J93)</f>
        <v>3</v>
      </c>
    </row>
    <row r="91" spans="9:10" x14ac:dyDescent="0.2">
      <c r="I91" s="33" t="s">
        <v>61</v>
      </c>
      <c r="J91" s="34">
        <f>COUNTIFS($J$9:$J$52,"RECIBIDA DE COM. PLAN")</f>
        <v>0</v>
      </c>
    </row>
    <row r="92" spans="9:10" x14ac:dyDescent="0.2">
      <c r="I92" s="33" t="s">
        <v>62</v>
      </c>
      <c r="J92" s="34">
        <f>COUNTIFS($J$9:$J$52,"RECIBIDA DE COM. GOBIERNO")</f>
        <v>0</v>
      </c>
    </row>
    <row r="93" spans="9:10" x14ac:dyDescent="0.2">
      <c r="I93" s="33" t="s">
        <v>63</v>
      </c>
      <c r="J93" s="34">
        <f>COUNTIFS($J$9:$J$52,"RECIBIDA DE SEC. GRAL")</f>
        <v>3</v>
      </c>
    </row>
    <row r="94" spans="9:10" ht="13.5" thickBot="1" x14ac:dyDescent="0.25">
      <c r="I94" s="37" t="s">
        <v>33</v>
      </c>
      <c r="J94" s="36">
        <f>COUNTIFS($K$9:$K$52,"PRIORIZADAS")</f>
        <v>5</v>
      </c>
    </row>
    <row r="95" spans="9:10" ht="13.5" thickTop="1" x14ac:dyDescent="0.2"/>
    <row r="96" spans="9:10" x14ac:dyDescent="0.2"/>
    <row r="97" x14ac:dyDescent="0.2"/>
    <row r="98" x14ac:dyDescent="0.2"/>
    <row r="99" x14ac:dyDescent="0.2"/>
    <row r="100" x14ac:dyDescent="0.2"/>
    <row r="101" x14ac:dyDescent="0.2"/>
    <row r="102" x14ac:dyDescent="0.2"/>
    <row r="103" x14ac:dyDescent="0.2"/>
    <row r="104" x14ac:dyDescent="0.2"/>
    <row r="105" x14ac:dyDescent="0.2"/>
    <row r="106" ht="12.75" customHeight="1" x14ac:dyDescent="0.2"/>
  </sheetData>
  <autoFilter ref="A8:K8"/>
  <mergeCells count="7">
    <mergeCell ref="A7:H7"/>
    <mergeCell ref="A1:B3"/>
    <mergeCell ref="C1:G1"/>
    <mergeCell ref="C2:G3"/>
    <mergeCell ref="B4:H4"/>
    <mergeCell ref="A5:H5"/>
    <mergeCell ref="A6:H6"/>
  </mergeCells>
  <printOptions horizontalCentered="1" verticalCentered="1"/>
  <pageMargins left="0.15748031496062992" right="0.15748031496062992" top="0.43307086614173229" bottom="0.43307086614173229" header="0" footer="0"/>
  <pageSetup paperSize="14" scale="80" orientation="landscape" r:id="rId1"/>
  <headerFooter alignWithMargins="0">
    <oddFooter>&amp;L&amp;G&amp;C&amp;9“EL CONCEJO VIVE Y SIENTE A BOGOTA”
&amp;R&amp;G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Hoja1!$C$5:$C$7</xm:f>
          </x14:formula1>
          <xm:sqref>L17 K10:K21 L22:L27 K28:K52</xm:sqref>
        </x14:dataValidation>
        <x14:dataValidation type="list" allowBlank="1" showInputMessage="1" showErrorMessage="1">
          <x14:formula1>
            <xm:f>Hoja1!$A$5:$A$12</xm:f>
          </x14:formula1>
          <xm:sqref>J10:J19 K22:K27 J28:J52</xm:sqref>
        </x14:dataValidation>
        <x14:dataValidation type="list" allowBlank="1" showInputMessage="1" showErrorMessage="1">
          <x14:formula1>
            <xm:f>Hoja1!$B$5:$B$9</xm:f>
          </x14:formula1>
          <xm:sqref>I10:I16 I18:I19 J20:J27 I28:I52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06"/>
  <sheetViews>
    <sheetView topLeftCell="A17" zoomScale="85" zoomScaleNormal="85" workbookViewId="0">
      <selection activeCell="C30" sqref="C30"/>
    </sheetView>
  </sheetViews>
  <sheetFormatPr baseColWidth="10" defaultColWidth="0" defaultRowHeight="12.75" customHeight="1" zeroHeight="1" x14ac:dyDescent="0.2"/>
  <cols>
    <col min="1" max="1" width="11.85546875" style="1" customWidth="1"/>
    <col min="2" max="2" width="21.85546875" style="1" bestFit="1" customWidth="1"/>
    <col min="3" max="3" width="38.42578125" style="18" customWidth="1"/>
    <col min="4" max="4" width="40" style="1" customWidth="1"/>
    <col min="5" max="5" width="27.85546875" style="1" customWidth="1"/>
    <col min="6" max="6" width="24.5703125" style="1" customWidth="1"/>
    <col min="7" max="7" width="31.28515625" style="2" customWidth="1"/>
    <col min="8" max="9" width="20.85546875" style="1" customWidth="1"/>
    <col min="10" max="10" width="24.5703125" style="1" customWidth="1"/>
    <col min="11" max="11" width="20.85546875" style="1" customWidth="1"/>
    <col min="12" max="12" width="11.42578125" style="1" customWidth="1"/>
    <col min="13" max="16384" width="0" style="1" hidden="1"/>
  </cols>
  <sheetData>
    <row r="1" spans="1:11" ht="30.75" customHeight="1" x14ac:dyDescent="0.2">
      <c r="A1" s="137" t="s">
        <v>17</v>
      </c>
      <c r="B1" s="138"/>
      <c r="C1" s="152" t="s">
        <v>37</v>
      </c>
      <c r="D1" s="152"/>
      <c r="E1" s="152"/>
      <c r="F1" s="152"/>
      <c r="G1" s="153"/>
      <c r="H1" s="15" t="s">
        <v>15</v>
      </c>
      <c r="I1" s="16"/>
      <c r="J1" s="16"/>
      <c r="K1" s="16"/>
    </row>
    <row r="2" spans="1:11" ht="29.25" customHeight="1" x14ac:dyDescent="0.2">
      <c r="A2" s="139"/>
      <c r="B2" s="140"/>
      <c r="C2" s="146" t="s">
        <v>8</v>
      </c>
      <c r="D2" s="147"/>
      <c r="E2" s="147"/>
      <c r="F2" s="147"/>
      <c r="G2" s="148"/>
      <c r="H2" s="15" t="s">
        <v>13</v>
      </c>
      <c r="I2" s="16"/>
      <c r="J2" s="16"/>
      <c r="K2" s="16"/>
    </row>
    <row r="3" spans="1:11" ht="33.75" customHeight="1" x14ac:dyDescent="0.2">
      <c r="A3" s="141"/>
      <c r="B3" s="142"/>
      <c r="C3" s="149"/>
      <c r="D3" s="150"/>
      <c r="E3" s="150"/>
      <c r="F3" s="150"/>
      <c r="G3" s="151"/>
      <c r="H3" s="15" t="s">
        <v>16</v>
      </c>
      <c r="I3" s="16"/>
      <c r="J3" s="16"/>
      <c r="K3" s="16"/>
    </row>
    <row r="4" spans="1:11" ht="24" customHeight="1" x14ac:dyDescent="0.2">
      <c r="A4" s="7"/>
      <c r="B4" s="143" t="s">
        <v>18</v>
      </c>
      <c r="C4" s="143"/>
      <c r="D4" s="143"/>
      <c r="E4" s="143"/>
      <c r="F4" s="143"/>
      <c r="G4" s="143"/>
      <c r="H4" s="143"/>
      <c r="I4" s="8"/>
      <c r="J4" s="8"/>
      <c r="K4" s="8"/>
    </row>
    <row r="5" spans="1:11" ht="31.5" customHeight="1" x14ac:dyDescent="0.2">
      <c r="A5" s="144" t="s">
        <v>19</v>
      </c>
      <c r="B5" s="144"/>
      <c r="C5" s="144"/>
      <c r="D5" s="144"/>
      <c r="E5" s="144"/>
      <c r="F5" s="144"/>
      <c r="G5" s="144"/>
      <c r="H5" s="144"/>
      <c r="I5" s="13"/>
      <c r="J5" s="13"/>
      <c r="K5" s="13"/>
    </row>
    <row r="6" spans="1:11" ht="11.25" customHeight="1" x14ac:dyDescent="0.2">
      <c r="A6" s="144" t="s">
        <v>38</v>
      </c>
      <c r="B6" s="144"/>
      <c r="C6" s="144"/>
      <c r="D6" s="144"/>
      <c r="E6" s="144"/>
      <c r="F6" s="144"/>
      <c r="G6" s="144"/>
      <c r="H6" s="144"/>
      <c r="I6" s="13"/>
      <c r="J6" s="13"/>
      <c r="K6" s="13"/>
    </row>
    <row r="7" spans="1:11" ht="31.5" customHeight="1" x14ac:dyDescent="0.2">
      <c r="A7" s="145"/>
      <c r="B7" s="145"/>
      <c r="C7" s="145"/>
      <c r="D7" s="145"/>
      <c r="E7" s="145"/>
      <c r="F7" s="145"/>
      <c r="G7" s="145"/>
      <c r="H7" s="145"/>
      <c r="I7" s="12"/>
      <c r="J7" s="12"/>
      <c r="K7" s="12"/>
    </row>
    <row r="8" spans="1:11" s="9" customFormat="1" ht="47.25" customHeight="1" x14ac:dyDescent="0.2">
      <c r="A8" s="14" t="s">
        <v>14</v>
      </c>
      <c r="B8" s="10" t="s">
        <v>5</v>
      </c>
      <c r="C8" s="14" t="s">
        <v>6</v>
      </c>
      <c r="D8" s="11" t="s">
        <v>3</v>
      </c>
      <c r="E8" s="11" t="s">
        <v>0</v>
      </c>
      <c r="F8" s="11" t="s">
        <v>2</v>
      </c>
      <c r="G8" s="14" t="s">
        <v>1</v>
      </c>
      <c r="H8" s="11" t="s">
        <v>4</v>
      </c>
      <c r="I8" s="11" t="s">
        <v>20</v>
      </c>
      <c r="J8" s="11" t="s">
        <v>35</v>
      </c>
      <c r="K8" s="11" t="s">
        <v>36</v>
      </c>
    </row>
    <row r="9" spans="1:11" s="9" customFormat="1" ht="75" customHeight="1" x14ac:dyDescent="0.2">
      <c r="A9" s="49" t="str">
        <f>'RELAC. PROPOSIC.'!A11</f>
        <v>023</v>
      </c>
      <c r="B9" s="49">
        <f>'RELAC. PROPOSIC.'!B11</f>
        <v>42410</v>
      </c>
      <c r="C9" s="49" t="str">
        <f>'RELAC. PROPOSIC.'!C11</f>
        <v>Paquete de obras inconclusas que corresponden a anteriores administraciones</v>
      </c>
      <c r="D9" s="49" t="str">
        <f>'RELAC. PROPOSIC.'!D11</f>
        <v>Honorables Concejales 
RONALDO ALBERTO GONZÁLEZ GARCÍA
JOSÉ DAVID CASTELLANOS ORJUELA
BANCADA PARTIDO CAMBIO RADICAL</v>
      </c>
      <c r="E9" s="49" t="str">
        <f>'RELAC. PROPOSIC.'!E11</f>
        <v xml:space="preserve">Directora IDU
Secret Distr Movilidad
Gerente Transmilenio
</v>
      </c>
      <c r="F9" s="49" t="str">
        <f>'RELAC. PROPOSIC.'!F11</f>
        <v>Contralor Distrital
Personero Distrital
Veedora Distrital</v>
      </c>
      <c r="G9" s="49" t="str">
        <f>'RELAC. PROPOSIC.'!G11</f>
        <v>RESPT-S-D-HACIEMDA (16-02-2016)
RESPT-TRANSMILENIO (16-02-2016)
RESPT-S-D-MOVILIDAD (17-02-2016)
RESPT-D-G-ICU-(29-02-2016) 1CD</v>
      </c>
      <c r="H9" s="49" t="str">
        <f>'RELAC. PROPOSIC.'!H11</f>
        <v>ENVIO DE CUEST (12-02-2016)
SOLC-PRORRG-D-IDU-
(16-02-2016)
RECORDATORIO-DG-IDU
(22-02-2016)</v>
      </c>
      <c r="I9" s="49" t="str">
        <f>'RELAC. PROPOSIC.'!J11</f>
        <v>PENDIENTE DEBATE</v>
      </c>
      <c r="J9" s="49">
        <f>'RELAC. PROPOSIC.'!K11</f>
        <v>0</v>
      </c>
      <c r="K9" s="86"/>
    </row>
    <row r="10" spans="1:11" s="9" customFormat="1" ht="39.950000000000003" customHeight="1" x14ac:dyDescent="0.2">
      <c r="A10" s="50" t="str">
        <f>'RELAC. PROPOSIC.'!A20</f>
        <v>061</v>
      </c>
      <c r="B10" s="50">
        <f>'RELAC. PROPOSIC.'!B20</f>
        <v>42418</v>
      </c>
      <c r="C10" s="50" t="str">
        <f>'RELAC. PROPOSIC.'!C20</f>
        <v>Seguimiento a la devolucion de la contribución por concepto de valorización en Bogotá por parte del Instituto de Desarrollo Urbano - IDU</v>
      </c>
      <c r="D10" s="50" t="str">
        <f>'RELAC. PROPOSIC.'!D20</f>
        <v>Honorable Concejal 
JOSÉ DAVID CASTELLANOS ORJUELA
PARTIDO CAMBIO RADICAL</v>
      </c>
      <c r="E10" s="50" t="str">
        <f>'RELAC. PROPOSIC.'!E20</f>
        <v>Secret Distr Hacienda
Director IDU</v>
      </c>
      <c r="F10" s="50" t="str">
        <f>'RELAC. PROPOSIC.'!F20</f>
        <v xml:space="preserve">Contralor Distrital
Personero Distrital
Veedora Distrital
</v>
      </c>
      <c r="G10" s="50" t="str">
        <f>'RELAC. PROPOSIC.'!G20</f>
        <v>RESPT-S-D-HACIENDA (25-02-2016) 
RESPT-DG-IDU-(25-02-2016)-(26-02-2016)</v>
      </c>
      <c r="H10" s="50" t="str">
        <f>'RELAC. PROPOSIC.'!H20</f>
        <v>ENVIO DE CUEST (22-02-2016)
1ER. DEBATE 
(15-03-2016)
2DO. DEBATE
(01-04-2016)</v>
      </c>
      <c r="I10" s="50" t="str">
        <f>'RELAC. PROPOSIC.'!J20</f>
        <v>DEBATE CONCLUIDO</v>
      </c>
      <c r="J10" s="50">
        <f>'RELAC. PROPOSIC.'!K20</f>
        <v>0</v>
      </c>
      <c r="K10" s="50">
        <f>'RELAC. PROPOSIC.'!L20</f>
        <v>0</v>
      </c>
    </row>
    <row r="11" spans="1:11" s="9" customFormat="1" ht="70.5" customHeight="1" x14ac:dyDescent="0.2">
      <c r="A11" s="85" t="s">
        <v>164</v>
      </c>
      <c r="B11" s="47" t="s">
        <v>160</v>
      </c>
      <c r="C11" s="86" t="s">
        <v>165</v>
      </c>
      <c r="D11" s="86" t="s">
        <v>509</v>
      </c>
      <c r="E11" s="86" t="s">
        <v>167</v>
      </c>
      <c r="F11" s="86" t="s">
        <v>168</v>
      </c>
      <c r="G11" s="93"/>
      <c r="H11" s="94"/>
      <c r="I11" s="86"/>
      <c r="J11" s="86"/>
      <c r="K11" s="86"/>
    </row>
    <row r="12" spans="1:11" s="9" customFormat="1" ht="90" customHeight="1" x14ac:dyDescent="0.2">
      <c r="A12" s="85" t="s">
        <v>192</v>
      </c>
      <c r="B12" s="47" t="s">
        <v>160</v>
      </c>
      <c r="C12" s="86" t="s">
        <v>193</v>
      </c>
      <c r="D12" s="86" t="s">
        <v>510</v>
      </c>
      <c r="E12" s="86" t="s">
        <v>195</v>
      </c>
      <c r="F12" s="86" t="s">
        <v>123</v>
      </c>
      <c r="G12" s="93"/>
      <c r="H12" s="94"/>
      <c r="I12" s="86"/>
      <c r="J12" s="86"/>
      <c r="K12" s="86"/>
    </row>
    <row r="13" spans="1:11" s="9" customFormat="1" ht="39.950000000000003" customHeight="1" x14ac:dyDescent="0.2">
      <c r="A13" s="85" t="s">
        <v>196</v>
      </c>
      <c r="B13" s="47" t="s">
        <v>199</v>
      </c>
      <c r="C13" s="86" t="s">
        <v>200</v>
      </c>
      <c r="D13" s="86" t="s">
        <v>507</v>
      </c>
      <c r="E13" s="86" t="s">
        <v>202</v>
      </c>
      <c r="F13" s="86" t="s">
        <v>123</v>
      </c>
      <c r="G13" s="87" t="s">
        <v>244</v>
      </c>
      <c r="H13" s="86" t="s">
        <v>508</v>
      </c>
      <c r="I13" s="86"/>
      <c r="J13" s="86"/>
      <c r="K13" s="86"/>
    </row>
    <row r="14" spans="1:11" s="9" customFormat="1" ht="51" customHeight="1" x14ac:dyDescent="0.2">
      <c r="A14" s="85" t="s">
        <v>219</v>
      </c>
      <c r="B14" s="47" t="s">
        <v>225</v>
      </c>
      <c r="C14" s="86" t="s">
        <v>228</v>
      </c>
      <c r="D14" s="86" t="s">
        <v>511</v>
      </c>
      <c r="E14" s="86" t="s">
        <v>229</v>
      </c>
      <c r="F14" s="86" t="s">
        <v>123</v>
      </c>
      <c r="G14" s="87" t="s">
        <v>256</v>
      </c>
      <c r="H14" s="86" t="s">
        <v>251</v>
      </c>
      <c r="I14" s="86"/>
      <c r="J14" s="86"/>
      <c r="K14" s="86"/>
    </row>
    <row r="15" spans="1:11" s="9" customFormat="1" ht="60" customHeight="1" x14ac:dyDescent="0.2">
      <c r="A15" s="95" t="s">
        <v>258</v>
      </c>
      <c r="B15" s="78" t="s">
        <v>265</v>
      </c>
      <c r="C15" s="96" t="s">
        <v>266</v>
      </c>
      <c r="D15" s="96" t="s">
        <v>512</v>
      </c>
      <c r="E15" s="96" t="s">
        <v>269</v>
      </c>
      <c r="F15" s="96" t="s">
        <v>270</v>
      </c>
      <c r="G15" s="97"/>
      <c r="H15" s="95" t="s">
        <v>268</v>
      </c>
      <c r="I15" s="96"/>
      <c r="J15" s="96" t="s">
        <v>31</v>
      </c>
      <c r="K15" s="96"/>
    </row>
    <row r="16" spans="1:11" s="9" customFormat="1" ht="66" customHeight="1" x14ac:dyDescent="0.2">
      <c r="A16" s="85" t="s">
        <v>259</v>
      </c>
      <c r="B16" s="47" t="s">
        <v>265</v>
      </c>
      <c r="C16" s="86" t="s">
        <v>274</v>
      </c>
      <c r="D16" s="86" t="s">
        <v>513</v>
      </c>
      <c r="E16" s="86" t="s">
        <v>276</v>
      </c>
      <c r="F16" s="86" t="s">
        <v>123</v>
      </c>
      <c r="G16" s="87" t="s">
        <v>395</v>
      </c>
      <c r="H16" s="86" t="s">
        <v>514</v>
      </c>
      <c r="I16" s="86"/>
      <c r="J16" s="86"/>
      <c r="K16" s="86" t="s">
        <v>33</v>
      </c>
    </row>
    <row r="17" spans="1:11" s="9" customFormat="1" ht="66" customHeight="1" x14ac:dyDescent="0.2">
      <c r="A17" s="85" t="s">
        <v>264</v>
      </c>
      <c r="B17" s="47" t="s">
        <v>265</v>
      </c>
      <c r="C17" s="86" t="s">
        <v>287</v>
      </c>
      <c r="D17" s="86" t="s">
        <v>510</v>
      </c>
      <c r="E17" s="86" t="s">
        <v>288</v>
      </c>
      <c r="F17" s="86" t="s">
        <v>289</v>
      </c>
      <c r="G17" s="87" t="s">
        <v>322</v>
      </c>
      <c r="H17" s="86" t="s">
        <v>291</v>
      </c>
      <c r="I17" s="86"/>
      <c r="J17" s="86"/>
      <c r="K17" s="86"/>
    </row>
    <row r="18" spans="1:11" s="9" customFormat="1" ht="61.5" customHeight="1" x14ac:dyDescent="0.2">
      <c r="A18" s="85" t="s">
        <v>294</v>
      </c>
      <c r="B18" s="47">
        <v>42461</v>
      </c>
      <c r="C18" s="86" t="s">
        <v>301</v>
      </c>
      <c r="D18" s="86" t="s">
        <v>515</v>
      </c>
      <c r="E18" s="86" t="s">
        <v>311</v>
      </c>
      <c r="F18" s="86" t="s">
        <v>123</v>
      </c>
      <c r="G18" s="86" t="s">
        <v>385</v>
      </c>
      <c r="H18" s="86" t="s">
        <v>516</v>
      </c>
      <c r="I18" s="86"/>
      <c r="J18" s="86"/>
      <c r="K18" s="86"/>
    </row>
    <row r="19" spans="1:11" s="9" customFormat="1" ht="39.950000000000003" customHeight="1" x14ac:dyDescent="0.2">
      <c r="A19" s="85" t="s">
        <v>326</v>
      </c>
      <c r="B19" s="47">
        <v>42464</v>
      </c>
      <c r="C19" s="86" t="s">
        <v>340</v>
      </c>
      <c r="D19" s="86" t="s">
        <v>517</v>
      </c>
      <c r="E19" s="86" t="s">
        <v>342</v>
      </c>
      <c r="F19" s="86" t="s">
        <v>343</v>
      </c>
      <c r="G19" s="86" t="s">
        <v>388</v>
      </c>
      <c r="H19" s="86" t="s">
        <v>364</v>
      </c>
      <c r="I19" s="86"/>
      <c r="J19" s="86"/>
      <c r="K19" s="86"/>
    </row>
    <row r="20" spans="1:11" s="9" customFormat="1" ht="39.950000000000003" customHeight="1" x14ac:dyDescent="0.2">
      <c r="A20" s="85" t="s">
        <v>327</v>
      </c>
      <c r="B20" s="47">
        <v>42464</v>
      </c>
      <c r="C20" s="86" t="s">
        <v>344</v>
      </c>
      <c r="D20" s="86" t="s">
        <v>518</v>
      </c>
      <c r="E20" s="86" t="s">
        <v>346</v>
      </c>
      <c r="F20" s="86" t="s">
        <v>123</v>
      </c>
      <c r="G20" s="86" t="s">
        <v>392</v>
      </c>
      <c r="H20" s="86" t="s">
        <v>519</v>
      </c>
      <c r="I20" s="86"/>
      <c r="J20" s="86"/>
      <c r="K20" s="86"/>
    </row>
    <row r="21" spans="1:11" s="9" customFormat="1" ht="39.950000000000003" customHeight="1" x14ac:dyDescent="0.2">
      <c r="A21" s="85" t="s">
        <v>328</v>
      </c>
      <c r="B21" s="47">
        <v>42464</v>
      </c>
      <c r="C21" s="86" t="s">
        <v>347</v>
      </c>
      <c r="D21" s="86" t="s">
        <v>517</v>
      </c>
      <c r="E21" s="86" t="s">
        <v>348</v>
      </c>
      <c r="F21" s="86" t="s">
        <v>123</v>
      </c>
      <c r="G21" s="87" t="s">
        <v>393</v>
      </c>
      <c r="H21" s="86" t="s">
        <v>364</v>
      </c>
      <c r="I21" s="86"/>
      <c r="J21" s="86"/>
      <c r="K21" s="86"/>
    </row>
    <row r="22" spans="1:11" s="9" customFormat="1" ht="39.950000000000003" customHeight="1" x14ac:dyDescent="0.2">
      <c r="A22" s="85" t="s">
        <v>404</v>
      </c>
      <c r="B22" s="47">
        <v>42478</v>
      </c>
      <c r="C22" s="86" t="s">
        <v>431</v>
      </c>
      <c r="D22" s="86" t="s">
        <v>520</v>
      </c>
      <c r="E22" s="86" t="s">
        <v>432</v>
      </c>
      <c r="F22" s="91" t="s">
        <v>123</v>
      </c>
      <c r="G22" s="87" t="s">
        <v>484</v>
      </c>
      <c r="H22" s="85" t="s">
        <v>477</v>
      </c>
      <c r="I22" s="86"/>
      <c r="J22" s="86"/>
      <c r="K22" s="86"/>
    </row>
    <row r="23" spans="1:11" s="9" customFormat="1" ht="39.950000000000003" customHeight="1" x14ac:dyDescent="0.2">
      <c r="A23" s="85" t="s">
        <v>408</v>
      </c>
      <c r="B23" s="47">
        <v>42478</v>
      </c>
      <c r="C23" s="86" t="s">
        <v>443</v>
      </c>
      <c r="D23" s="86" t="s">
        <v>521</v>
      </c>
      <c r="E23" s="86" t="s">
        <v>446</v>
      </c>
      <c r="F23" s="91" t="s">
        <v>123</v>
      </c>
      <c r="G23" s="92" t="s">
        <v>481</v>
      </c>
      <c r="H23" s="85" t="s">
        <v>477</v>
      </c>
      <c r="I23" s="86"/>
      <c r="J23" s="86"/>
      <c r="K23" s="86"/>
    </row>
    <row r="24" spans="1:11" s="9" customFormat="1" ht="39.950000000000003" customHeight="1" x14ac:dyDescent="0.2">
      <c r="A24" s="85" t="s">
        <v>409</v>
      </c>
      <c r="B24" s="47">
        <v>42478</v>
      </c>
      <c r="C24" s="86" t="s">
        <v>447</v>
      </c>
      <c r="D24" s="86" t="s">
        <v>522</v>
      </c>
      <c r="E24" s="86" t="s">
        <v>195</v>
      </c>
      <c r="F24" s="91" t="s">
        <v>453</v>
      </c>
      <c r="G24" s="92" t="s">
        <v>482</v>
      </c>
      <c r="H24" s="85" t="s">
        <v>477</v>
      </c>
      <c r="I24" s="86"/>
      <c r="J24" s="86"/>
      <c r="K24" s="86"/>
    </row>
    <row r="25" spans="1:11" s="9" customFormat="1" ht="39.950000000000003" customHeight="1" x14ac:dyDescent="0.2">
      <c r="A25" s="85" t="s">
        <v>410</v>
      </c>
      <c r="B25" s="47">
        <v>42478</v>
      </c>
      <c r="C25" s="86" t="s">
        <v>489</v>
      </c>
      <c r="D25" s="86" t="s">
        <v>522</v>
      </c>
      <c r="E25" s="86" t="s">
        <v>449</v>
      </c>
      <c r="F25" s="91" t="s">
        <v>450</v>
      </c>
      <c r="G25" s="87" t="s">
        <v>480</v>
      </c>
      <c r="H25" s="85" t="s">
        <v>477</v>
      </c>
      <c r="I25" s="86"/>
      <c r="J25" s="86"/>
      <c r="K25" s="86"/>
    </row>
    <row r="26" spans="1:11" s="9" customFormat="1" ht="39.950000000000003" customHeight="1" x14ac:dyDescent="0.2">
      <c r="A26" s="85" t="s">
        <v>411</v>
      </c>
      <c r="B26" s="47">
        <v>42478</v>
      </c>
      <c r="C26" s="86" t="s">
        <v>451</v>
      </c>
      <c r="D26" s="86" t="s">
        <v>522</v>
      </c>
      <c r="E26" s="86" t="s">
        <v>452</v>
      </c>
      <c r="F26" s="91" t="s">
        <v>453</v>
      </c>
      <c r="G26" s="87" t="s">
        <v>493</v>
      </c>
      <c r="H26" s="98" t="s">
        <v>523</v>
      </c>
      <c r="I26" s="86"/>
      <c r="J26" s="86"/>
      <c r="K26" s="86"/>
    </row>
    <row r="27" spans="1:11" s="9" customFormat="1" ht="39.950000000000003" customHeight="1" x14ac:dyDescent="0.2">
      <c r="A27" s="85" t="s">
        <v>412</v>
      </c>
      <c r="B27" s="47">
        <v>42478</v>
      </c>
      <c r="C27" s="86" t="s">
        <v>454</v>
      </c>
      <c r="D27" s="86" t="s">
        <v>522</v>
      </c>
      <c r="E27" s="86" t="s">
        <v>455</v>
      </c>
      <c r="F27" s="91" t="s">
        <v>456</v>
      </c>
      <c r="G27" s="87" t="s">
        <v>485</v>
      </c>
      <c r="H27" s="98" t="s">
        <v>524</v>
      </c>
      <c r="I27" s="86"/>
      <c r="J27" s="86"/>
      <c r="K27" s="86"/>
    </row>
    <row r="28" spans="1:11" s="9" customFormat="1" ht="39.950000000000003" customHeight="1" x14ac:dyDescent="0.2">
      <c r="A28" s="85" t="s">
        <v>413</v>
      </c>
      <c r="B28" s="47">
        <v>42478</v>
      </c>
      <c r="C28" s="86" t="s">
        <v>457</v>
      </c>
      <c r="D28" s="86" t="s">
        <v>522</v>
      </c>
      <c r="E28" s="86" t="s">
        <v>458</v>
      </c>
      <c r="F28" s="91" t="s">
        <v>453</v>
      </c>
      <c r="G28" s="87" t="s">
        <v>495</v>
      </c>
      <c r="H28" s="85" t="s">
        <v>477</v>
      </c>
      <c r="I28" s="86"/>
      <c r="J28" s="86"/>
      <c r="K28" s="86"/>
    </row>
    <row r="29" spans="1:11" s="9" customFormat="1" ht="39.950000000000003" customHeight="1" x14ac:dyDescent="0.2">
      <c r="A29" s="64" t="s">
        <v>608</v>
      </c>
      <c r="B29" s="47">
        <v>42526</v>
      </c>
      <c r="C29" s="53" t="s">
        <v>609</v>
      </c>
      <c r="D29" s="53" t="s">
        <v>618</v>
      </c>
      <c r="E29" s="53" t="s">
        <v>620</v>
      </c>
      <c r="F29" s="53" t="s">
        <v>610</v>
      </c>
      <c r="G29" s="53" t="s">
        <v>641</v>
      </c>
      <c r="H29" s="109" t="s">
        <v>642</v>
      </c>
      <c r="I29" s="53"/>
      <c r="J29" s="53"/>
      <c r="K29" s="53"/>
    </row>
    <row r="30" spans="1:11" s="9" customFormat="1" ht="39.950000000000003" customHeight="1" x14ac:dyDescent="0.2">
      <c r="A30" s="64" t="s">
        <v>706</v>
      </c>
      <c r="B30" s="47">
        <v>42566</v>
      </c>
      <c r="C30" s="53" t="s">
        <v>707</v>
      </c>
      <c r="D30" s="53" t="s">
        <v>708</v>
      </c>
      <c r="E30" s="53" t="s">
        <v>709</v>
      </c>
      <c r="F30" s="53" t="s">
        <v>710</v>
      </c>
      <c r="G30" s="63" t="s">
        <v>737</v>
      </c>
      <c r="H30" s="109" t="s">
        <v>739</v>
      </c>
      <c r="I30" s="53"/>
      <c r="J30" s="53"/>
      <c r="K30" s="53"/>
    </row>
    <row r="31" spans="1:11" s="9" customFormat="1" ht="39.950000000000003" customHeight="1" x14ac:dyDescent="0.2">
      <c r="A31" s="64" t="s">
        <v>715</v>
      </c>
      <c r="B31" s="47">
        <v>42566</v>
      </c>
      <c r="C31" s="53" t="s">
        <v>716</v>
      </c>
      <c r="D31" s="53" t="s">
        <v>717</v>
      </c>
      <c r="E31" s="53" t="s">
        <v>718</v>
      </c>
      <c r="F31" s="53" t="s">
        <v>610</v>
      </c>
      <c r="G31" s="63" t="s">
        <v>746</v>
      </c>
      <c r="H31" s="83" t="s">
        <v>749</v>
      </c>
      <c r="I31" s="53"/>
      <c r="J31" s="53"/>
      <c r="K31" s="53"/>
    </row>
    <row r="32" spans="1:11" s="9" customFormat="1" ht="39.950000000000003" customHeight="1" x14ac:dyDescent="0.2">
      <c r="A32" s="64" t="s">
        <v>724</v>
      </c>
      <c r="B32" s="47">
        <v>42570</v>
      </c>
      <c r="C32" s="53" t="s">
        <v>727</v>
      </c>
      <c r="D32" s="53" t="s">
        <v>729</v>
      </c>
      <c r="E32" s="53" t="s">
        <v>728</v>
      </c>
      <c r="F32" s="53" t="s">
        <v>610</v>
      </c>
      <c r="G32" s="63" t="s">
        <v>755</v>
      </c>
      <c r="H32" s="109" t="s">
        <v>744</v>
      </c>
      <c r="I32" s="53"/>
      <c r="J32" s="53"/>
      <c r="K32" s="53"/>
    </row>
    <row r="33" spans="1:11" s="9" customFormat="1" ht="39.950000000000003" customHeight="1" x14ac:dyDescent="0.2">
      <c r="A33" s="77" t="s">
        <v>766</v>
      </c>
      <c r="B33" s="78" t="s">
        <v>763</v>
      </c>
      <c r="C33" s="79" t="s">
        <v>767</v>
      </c>
      <c r="D33" s="79" t="s">
        <v>768</v>
      </c>
      <c r="E33" s="79" t="s">
        <v>769</v>
      </c>
      <c r="F33" s="79" t="s">
        <v>770</v>
      </c>
      <c r="G33" s="79" t="s">
        <v>843</v>
      </c>
      <c r="H33" s="117" t="s">
        <v>810</v>
      </c>
      <c r="I33" s="79"/>
      <c r="J33" s="79"/>
      <c r="K33" s="79"/>
    </row>
    <row r="34" spans="1:11" s="9" customFormat="1" ht="39.950000000000003" customHeight="1" x14ac:dyDescent="0.2">
      <c r="A34" s="64" t="s">
        <v>781</v>
      </c>
      <c r="B34" s="47" t="s">
        <v>782</v>
      </c>
      <c r="C34" s="53" t="s">
        <v>783</v>
      </c>
      <c r="D34" s="53" t="s">
        <v>784</v>
      </c>
      <c r="E34" s="53" t="s">
        <v>785</v>
      </c>
      <c r="F34" s="53" t="s">
        <v>77</v>
      </c>
      <c r="G34" s="53" t="s">
        <v>815</v>
      </c>
      <c r="H34" s="83" t="s">
        <v>813</v>
      </c>
      <c r="I34" s="53"/>
      <c r="J34" s="53"/>
      <c r="K34" s="53"/>
    </row>
    <row r="35" spans="1:11" s="9" customFormat="1" ht="39.950000000000003" customHeight="1" x14ac:dyDescent="0.2">
      <c r="A35" s="77" t="s">
        <v>790</v>
      </c>
      <c r="B35" s="78" t="s">
        <v>791</v>
      </c>
      <c r="C35" s="79" t="s">
        <v>792</v>
      </c>
      <c r="D35" s="79" t="s">
        <v>793</v>
      </c>
      <c r="E35" s="79" t="s">
        <v>794</v>
      </c>
      <c r="F35" s="79" t="s">
        <v>77</v>
      </c>
      <c r="G35" s="79" t="s">
        <v>794</v>
      </c>
      <c r="H35" s="77" t="s">
        <v>806</v>
      </c>
      <c r="I35" s="102"/>
      <c r="J35" s="79"/>
      <c r="K35" s="79"/>
    </row>
    <row r="36" spans="1:11" s="9" customFormat="1" ht="39.950000000000003" customHeight="1" x14ac:dyDescent="0.2">
      <c r="A36" s="64" t="s">
        <v>824</v>
      </c>
      <c r="B36" s="47" t="s">
        <v>825</v>
      </c>
      <c r="C36" s="53" t="s">
        <v>826</v>
      </c>
      <c r="D36" s="53" t="s">
        <v>784</v>
      </c>
      <c r="E36" s="53" t="s">
        <v>827</v>
      </c>
      <c r="F36" s="53" t="s">
        <v>77</v>
      </c>
      <c r="G36" s="53" t="s">
        <v>827</v>
      </c>
      <c r="H36" s="64"/>
      <c r="I36" s="103"/>
      <c r="J36" s="53"/>
      <c r="K36" s="53"/>
    </row>
    <row r="37" spans="1:11" s="9" customFormat="1" ht="39.950000000000003" customHeight="1" x14ac:dyDescent="0.2">
      <c r="A37" s="64" t="s">
        <v>830</v>
      </c>
      <c r="B37" s="47" t="s">
        <v>825</v>
      </c>
      <c r="C37" s="53" t="s">
        <v>837</v>
      </c>
      <c r="D37" s="53" t="s">
        <v>838</v>
      </c>
      <c r="E37" s="53" t="s">
        <v>839</v>
      </c>
      <c r="F37" s="53" t="s">
        <v>77</v>
      </c>
      <c r="G37" s="53" t="s">
        <v>839</v>
      </c>
      <c r="H37" s="64"/>
      <c r="I37" s="53"/>
      <c r="J37" s="53"/>
      <c r="K37" s="53"/>
    </row>
    <row r="38" spans="1:11" s="9" customFormat="1" ht="39.950000000000003" customHeight="1" x14ac:dyDescent="0.2">
      <c r="A38" s="64" t="s">
        <v>861</v>
      </c>
      <c r="B38" s="47" t="s">
        <v>872</v>
      </c>
      <c r="C38" s="53" t="s">
        <v>862</v>
      </c>
      <c r="D38" s="53" t="s">
        <v>863</v>
      </c>
      <c r="E38" s="53" t="s">
        <v>864</v>
      </c>
      <c r="F38" s="53" t="s">
        <v>867</v>
      </c>
      <c r="G38" s="53" t="s">
        <v>901</v>
      </c>
      <c r="H38" s="83" t="s">
        <v>910</v>
      </c>
      <c r="I38" s="103">
        <v>42626</v>
      </c>
      <c r="J38" s="53"/>
      <c r="K38" s="53"/>
    </row>
    <row r="39" spans="1:11" s="9" customFormat="1" ht="39.950000000000003" customHeight="1" x14ac:dyDescent="0.2">
      <c r="A39" s="64" t="s">
        <v>953</v>
      </c>
      <c r="B39" s="47" t="s">
        <v>955</v>
      </c>
      <c r="C39" s="53" t="s">
        <v>956</v>
      </c>
      <c r="D39" s="53" t="s">
        <v>957</v>
      </c>
      <c r="E39" s="53" t="s">
        <v>958</v>
      </c>
      <c r="F39" s="53" t="s">
        <v>77</v>
      </c>
      <c r="G39" s="53" t="s">
        <v>958</v>
      </c>
      <c r="H39" s="53"/>
      <c r="I39" s="103"/>
      <c r="J39" s="53"/>
      <c r="K39" s="53"/>
    </row>
    <row r="40" spans="1:11" s="9" customFormat="1" ht="39.950000000000003" customHeight="1" x14ac:dyDescent="0.2">
      <c r="A40" s="64" t="s">
        <v>959</v>
      </c>
      <c r="B40" s="47" t="s">
        <v>955</v>
      </c>
      <c r="C40" s="53" t="s">
        <v>960</v>
      </c>
      <c r="D40" s="53" t="s">
        <v>957</v>
      </c>
      <c r="E40" s="53" t="s">
        <v>961</v>
      </c>
      <c r="F40" s="53" t="s">
        <v>962</v>
      </c>
      <c r="G40" s="53" t="s">
        <v>961</v>
      </c>
      <c r="H40" s="53"/>
      <c r="I40" s="103"/>
      <c r="J40" s="53"/>
      <c r="K40" s="53"/>
    </row>
    <row r="41" spans="1:11" s="9" customFormat="1" ht="39.950000000000003" customHeight="1" x14ac:dyDescent="0.2">
      <c r="A41" s="44"/>
      <c r="B41" s="50"/>
      <c r="C41" s="56"/>
      <c r="D41" s="57"/>
      <c r="E41" s="57"/>
      <c r="F41" s="57"/>
      <c r="G41" s="44"/>
      <c r="H41" s="57"/>
      <c r="I41" s="53"/>
      <c r="J41" s="53"/>
      <c r="K41" s="53"/>
    </row>
    <row r="42" spans="1:11" s="9" customFormat="1" ht="39.950000000000003" customHeight="1" x14ac:dyDescent="0.2">
      <c r="A42" s="44"/>
      <c r="B42" s="50"/>
      <c r="C42" s="56"/>
      <c r="D42" s="57"/>
      <c r="E42" s="57"/>
      <c r="F42" s="57"/>
      <c r="G42" s="44"/>
      <c r="H42" s="57"/>
      <c r="I42" s="53"/>
      <c r="J42" s="53"/>
      <c r="K42" s="53"/>
    </row>
    <row r="43" spans="1:11" s="9" customFormat="1" ht="39.950000000000003" customHeight="1" x14ac:dyDescent="0.2">
      <c r="A43" s="44"/>
      <c r="B43" s="50"/>
      <c r="C43" s="56"/>
      <c r="D43" s="57"/>
      <c r="E43" s="57"/>
      <c r="F43" s="57"/>
      <c r="G43" s="44"/>
      <c r="H43" s="57"/>
      <c r="I43" s="53"/>
      <c r="J43" s="53"/>
      <c r="K43" s="53"/>
    </row>
    <row r="44" spans="1:11" s="9" customFormat="1" ht="39.950000000000003" customHeight="1" x14ac:dyDescent="0.2">
      <c r="A44" s="45"/>
      <c r="B44" s="51"/>
      <c r="C44" s="58"/>
      <c r="D44" s="59"/>
      <c r="E44" s="59"/>
      <c r="F44" s="59"/>
      <c r="G44" s="45"/>
      <c r="H44" s="59"/>
      <c r="I44" s="53"/>
      <c r="J44" s="53"/>
      <c r="K44" s="53"/>
    </row>
    <row r="45" spans="1:11" s="9" customFormat="1" ht="39.950000000000003" customHeight="1" x14ac:dyDescent="0.2">
      <c r="A45" s="45"/>
      <c r="B45" s="51"/>
      <c r="C45" s="58"/>
      <c r="D45" s="59"/>
      <c r="E45" s="59"/>
      <c r="F45" s="59"/>
      <c r="G45" s="45"/>
      <c r="H45" s="59"/>
      <c r="I45" s="53"/>
      <c r="J45" s="53"/>
      <c r="K45" s="53"/>
    </row>
    <row r="46" spans="1:11" s="9" customFormat="1" ht="39.950000000000003" customHeight="1" x14ac:dyDescent="0.2">
      <c r="A46" s="45"/>
      <c r="B46" s="51"/>
      <c r="C46" s="58"/>
      <c r="D46" s="59"/>
      <c r="E46" s="59"/>
      <c r="F46" s="59"/>
      <c r="G46" s="45"/>
      <c r="H46" s="59"/>
      <c r="I46" s="53"/>
      <c r="J46" s="53"/>
      <c r="K46" s="53"/>
    </row>
    <row r="47" spans="1:11" s="9" customFormat="1" ht="39.950000000000003" customHeight="1" x14ac:dyDescent="0.2">
      <c r="A47" s="45"/>
      <c r="B47" s="51"/>
      <c r="C47" s="58"/>
      <c r="D47" s="59"/>
      <c r="E47" s="59"/>
      <c r="F47" s="59"/>
      <c r="G47" s="45"/>
      <c r="H47" s="59"/>
      <c r="I47" s="53"/>
      <c r="J47" s="53"/>
      <c r="K47" s="53"/>
    </row>
    <row r="48" spans="1:11" s="9" customFormat="1" ht="39.950000000000003" customHeight="1" x14ac:dyDescent="0.2">
      <c r="A48" s="45"/>
      <c r="B48" s="51"/>
      <c r="C48" s="58"/>
      <c r="D48" s="59"/>
      <c r="E48" s="59"/>
      <c r="F48" s="59"/>
      <c r="G48" s="45"/>
      <c r="H48" s="59"/>
      <c r="I48" s="53"/>
      <c r="J48" s="53"/>
      <c r="K48" s="53"/>
    </row>
    <row r="49" spans="1:11" s="9" customFormat="1" ht="39.950000000000003" customHeight="1" x14ac:dyDescent="0.2">
      <c r="A49" s="45"/>
      <c r="B49" s="51"/>
      <c r="C49" s="58"/>
      <c r="D49" s="59"/>
      <c r="E49" s="59"/>
      <c r="F49" s="59"/>
      <c r="G49" s="45"/>
      <c r="H49" s="59"/>
      <c r="I49" s="53"/>
      <c r="J49" s="53"/>
      <c r="K49" s="53"/>
    </row>
    <row r="50" spans="1:11" s="9" customFormat="1" ht="39.950000000000003" customHeight="1" x14ac:dyDescent="0.2">
      <c r="A50" s="45"/>
      <c r="B50" s="51"/>
      <c r="C50" s="58"/>
      <c r="D50" s="59"/>
      <c r="E50" s="59"/>
      <c r="F50" s="59"/>
      <c r="G50" s="45"/>
      <c r="H50" s="59"/>
      <c r="I50" s="53"/>
      <c r="J50" s="53"/>
      <c r="K50" s="53"/>
    </row>
    <row r="51" spans="1:11" ht="39.950000000000003" customHeight="1" x14ac:dyDescent="0.2">
      <c r="A51" s="46"/>
      <c r="B51" s="52"/>
      <c r="C51" s="60"/>
      <c r="D51" s="61"/>
      <c r="E51" s="61"/>
      <c r="F51" s="61"/>
      <c r="G51" s="62"/>
      <c r="H51" s="61"/>
      <c r="I51" s="53"/>
      <c r="J51" s="53"/>
      <c r="K51" s="53"/>
    </row>
    <row r="52" spans="1:11" ht="13.5" thickBot="1" x14ac:dyDescent="0.25"/>
    <row r="53" spans="1:11" ht="13.5" thickBot="1" x14ac:dyDescent="0.25">
      <c r="A53" s="5"/>
      <c r="B53" s="4" t="s">
        <v>9</v>
      </c>
      <c r="C53" s="19"/>
      <c r="D53" s="4" t="s">
        <v>11</v>
      </c>
    </row>
    <row r="54" spans="1:11" ht="8.25" customHeight="1" thickBot="1" x14ac:dyDescent="0.25"/>
    <row r="55" spans="1:11" ht="13.5" thickBot="1" x14ac:dyDescent="0.25">
      <c r="A55" s="6"/>
      <c r="B55" s="4" t="s">
        <v>10</v>
      </c>
      <c r="C55" s="20"/>
      <c r="D55" s="4" t="s">
        <v>12</v>
      </c>
    </row>
    <row r="56" spans="1:11" ht="7.5" customHeight="1" x14ac:dyDescent="0.2"/>
    <row r="57" spans="1:11" x14ac:dyDescent="0.2"/>
    <row r="58" spans="1:11" ht="9.75" customHeight="1" x14ac:dyDescent="0.2"/>
    <row r="59" spans="1:11" x14ac:dyDescent="0.2"/>
    <row r="60" spans="1:11" x14ac:dyDescent="0.2"/>
    <row r="61" spans="1:11" x14ac:dyDescent="0.2"/>
    <row r="62" spans="1:11" x14ac:dyDescent="0.2"/>
    <row r="63" spans="1:11" hidden="1" x14ac:dyDescent="0.2"/>
    <row r="64" spans="1:11" hidden="1" x14ac:dyDescent="0.2"/>
    <row r="65" spans="9:10" hidden="1" x14ac:dyDescent="0.2"/>
    <row r="66" spans="9:10" hidden="1" x14ac:dyDescent="0.2"/>
    <row r="67" spans="9:10" hidden="1" x14ac:dyDescent="0.2"/>
    <row r="68" spans="9:10" hidden="1" x14ac:dyDescent="0.2"/>
    <row r="69" spans="9:10" hidden="1" x14ac:dyDescent="0.2"/>
    <row r="70" spans="9:10" hidden="1" x14ac:dyDescent="0.2"/>
    <row r="71" spans="9:10" hidden="1" x14ac:dyDescent="0.2"/>
    <row r="72" spans="9:10" x14ac:dyDescent="0.2"/>
    <row r="73" spans="9:10" x14ac:dyDescent="0.2"/>
    <row r="74" spans="9:10" x14ac:dyDescent="0.2"/>
    <row r="75" spans="9:10" x14ac:dyDescent="0.2"/>
    <row r="76" spans="9:10" x14ac:dyDescent="0.2"/>
    <row r="77" spans="9:10" ht="13.5" thickBot="1" x14ac:dyDescent="0.25"/>
    <row r="78" spans="9:10" ht="16.5" thickTop="1" x14ac:dyDescent="0.25">
      <c r="I78" s="41" t="s">
        <v>57</v>
      </c>
      <c r="J78" s="42">
        <f>COUNT(A9:A51)</f>
        <v>0</v>
      </c>
    </row>
    <row r="79" spans="9:10" x14ac:dyDescent="0.2">
      <c r="I79" s="35" t="s">
        <v>40</v>
      </c>
      <c r="J79" s="36">
        <f>COUNTIFS($J$9:$J$51,"COMISIÓN HACIENDA")</f>
        <v>0</v>
      </c>
    </row>
    <row r="80" spans="9:10" x14ac:dyDescent="0.2">
      <c r="I80" s="35" t="s">
        <v>21</v>
      </c>
      <c r="J80" s="36">
        <f>COUNTIFS($I$9:$I$51,"PENDIENTE DEBATE")</f>
        <v>1</v>
      </c>
    </row>
    <row r="81" spans="9:10" x14ac:dyDescent="0.2">
      <c r="I81" s="35" t="s">
        <v>41</v>
      </c>
      <c r="J81" s="36">
        <f>SUM(J82:J83)</f>
        <v>1</v>
      </c>
    </row>
    <row r="82" spans="9:10" x14ac:dyDescent="0.2">
      <c r="I82" s="38" t="s">
        <v>32</v>
      </c>
      <c r="J82" s="39">
        <f>COUNTIFS($I$9:$I$51,"CITAR NUEVAMENTE")</f>
        <v>0</v>
      </c>
    </row>
    <row r="83" spans="9:10" x14ac:dyDescent="0.2">
      <c r="I83" s="38" t="s">
        <v>22</v>
      </c>
      <c r="J83" s="39">
        <f>COUNTIFS($I$9:$I$51,"DEBATE CONCLUIDO")</f>
        <v>1</v>
      </c>
    </row>
    <row r="84" spans="9:10" x14ac:dyDescent="0.2">
      <c r="I84" s="35" t="s">
        <v>43</v>
      </c>
      <c r="J84" s="36">
        <f>COUNTIFS($I$9:$I$51,"ARCHIVADA")</f>
        <v>0</v>
      </c>
    </row>
    <row r="85" spans="9:10" x14ac:dyDescent="0.2">
      <c r="I85" s="35" t="s">
        <v>44</v>
      </c>
      <c r="J85" s="36">
        <f>SUM(J86:J88)</f>
        <v>1</v>
      </c>
    </row>
    <row r="86" spans="9:10" x14ac:dyDescent="0.2">
      <c r="I86" s="38" t="s">
        <v>58</v>
      </c>
      <c r="J86" s="40">
        <f>COUNTIFS($J$9:$J$51,"TRASLADADA A COM. PLAN")</f>
        <v>0</v>
      </c>
    </row>
    <row r="87" spans="9:10" x14ac:dyDescent="0.2">
      <c r="I87" s="38" t="s">
        <v>59</v>
      </c>
      <c r="J87" s="40">
        <f>COUNTIFS($J$9:$J$51,"TRASLADADA A COM. GOBIERNO")</f>
        <v>0</v>
      </c>
    </row>
    <row r="88" spans="9:10" x14ac:dyDescent="0.2">
      <c r="I88" s="38" t="s">
        <v>60</v>
      </c>
      <c r="J88" s="40">
        <f>COUNTIFS($J$9:$J$51,"TRASLADADA A SEC. GRAL")</f>
        <v>1</v>
      </c>
    </row>
    <row r="89" spans="9:10" x14ac:dyDescent="0.2">
      <c r="I89" s="35" t="s">
        <v>45</v>
      </c>
      <c r="J89" s="36">
        <f>SUM(J90:J92)</f>
        <v>0</v>
      </c>
    </row>
    <row r="90" spans="9:10" x14ac:dyDescent="0.2">
      <c r="I90" s="33" t="s">
        <v>61</v>
      </c>
      <c r="J90" s="34">
        <f>COUNTIFS($J$9:$J$51,"RECIBIDA DE COM. PLAN")</f>
        <v>0</v>
      </c>
    </row>
    <row r="91" spans="9:10" x14ac:dyDescent="0.2">
      <c r="I91" s="33" t="s">
        <v>62</v>
      </c>
      <c r="J91" s="34">
        <f>COUNTIFS($J$9:$J$51,"RECIBIDA DE COM. GOBIERNO")</f>
        <v>0</v>
      </c>
    </row>
    <row r="92" spans="9:10" x14ac:dyDescent="0.2">
      <c r="I92" s="33" t="s">
        <v>63</v>
      </c>
      <c r="J92" s="34">
        <f>COUNTIFS($J$9:$J$51,"RECIBIDA DE SEC. GRAL")</f>
        <v>0</v>
      </c>
    </row>
    <row r="93" spans="9:10" ht="13.5" thickBot="1" x14ac:dyDescent="0.25">
      <c r="I93" s="37" t="s">
        <v>33</v>
      </c>
      <c r="J93" s="36">
        <f>COUNTIFS($K$9:$K$51,"PRIORIZADAS")</f>
        <v>1</v>
      </c>
    </row>
    <row r="94" spans="9:10" ht="13.5" thickTop="1" x14ac:dyDescent="0.2"/>
    <row r="95" spans="9:10" x14ac:dyDescent="0.2"/>
    <row r="96" spans="9:10" x14ac:dyDescent="0.2"/>
    <row r="97" x14ac:dyDescent="0.2"/>
    <row r="98" x14ac:dyDescent="0.2"/>
    <row r="99" x14ac:dyDescent="0.2"/>
    <row r="100" x14ac:dyDescent="0.2"/>
    <row r="101" x14ac:dyDescent="0.2"/>
    <row r="102" x14ac:dyDescent="0.2"/>
    <row r="103" x14ac:dyDescent="0.2"/>
    <row r="104" x14ac:dyDescent="0.2"/>
    <row r="105" ht="12.75" customHeight="1" x14ac:dyDescent="0.2"/>
    <row r="106" ht="12.75" customHeight="1" x14ac:dyDescent="0.2"/>
  </sheetData>
  <autoFilter ref="A8:K8"/>
  <mergeCells count="7">
    <mergeCell ref="A7:H7"/>
    <mergeCell ref="A1:B3"/>
    <mergeCell ref="C1:G1"/>
    <mergeCell ref="C2:G3"/>
    <mergeCell ref="B4:H4"/>
    <mergeCell ref="A5:H5"/>
    <mergeCell ref="A6:H6"/>
  </mergeCells>
  <printOptions horizontalCentered="1" verticalCentered="1"/>
  <pageMargins left="0.15748031496062992" right="0.15748031496062992" top="0.43307086614173229" bottom="0.43307086614173229" header="0" footer="0"/>
  <pageSetup paperSize="14" scale="80" orientation="landscape" r:id="rId1"/>
  <headerFooter alignWithMargins="0">
    <oddFooter>&amp;L&amp;G&amp;C&amp;9“EL CONCEJO VIVE Y SIENTE A BOGOTA”
&amp;R&amp;G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Hoja1!$C$5:$C$7</xm:f>
          </x14:formula1>
          <xm:sqref>K9 K11:K51</xm:sqref>
        </x14:dataValidation>
        <x14:dataValidation type="list" allowBlank="1" showInputMessage="1" showErrorMessage="1">
          <x14:formula1>
            <xm:f>Hoja1!$A$5:$A$12</xm:f>
          </x14:formula1>
          <xm:sqref>J41:J51 J11:J38</xm:sqref>
        </x14:dataValidation>
        <x14:dataValidation type="list" allowBlank="1" showInputMessage="1" showErrorMessage="1">
          <x14:formula1>
            <xm:f>Hoja1!$B$5:$B$9</xm:f>
          </x14:formula1>
          <xm:sqref>I37 I41:I51 I11:I34 J39:J40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05"/>
  <sheetViews>
    <sheetView topLeftCell="E10" zoomScale="85" zoomScaleNormal="85" workbookViewId="0">
      <selection activeCell="I21" sqref="I21"/>
    </sheetView>
  </sheetViews>
  <sheetFormatPr baseColWidth="10" defaultColWidth="0" defaultRowHeight="12.75" customHeight="1" zeroHeight="1" x14ac:dyDescent="0.2"/>
  <cols>
    <col min="1" max="1" width="11.85546875" style="1" customWidth="1"/>
    <col min="2" max="2" width="21.85546875" style="1" bestFit="1" customWidth="1"/>
    <col min="3" max="3" width="38.42578125" style="18" customWidth="1"/>
    <col min="4" max="4" width="45.140625" style="1" customWidth="1"/>
    <col min="5" max="5" width="27.85546875" style="1" customWidth="1"/>
    <col min="6" max="6" width="24.5703125" style="1" customWidth="1"/>
    <col min="7" max="7" width="31.28515625" style="2" customWidth="1"/>
    <col min="8" max="9" width="20.85546875" style="1" customWidth="1"/>
    <col min="10" max="10" width="24.5703125" style="1" customWidth="1"/>
    <col min="11" max="11" width="20.85546875" style="1" customWidth="1"/>
    <col min="12" max="12" width="11.42578125" style="1" customWidth="1"/>
    <col min="13" max="16384" width="0" style="1" hidden="1"/>
  </cols>
  <sheetData>
    <row r="1" spans="1:11" ht="30.75" customHeight="1" x14ac:dyDescent="0.2">
      <c r="A1" s="137" t="s">
        <v>17</v>
      </c>
      <c r="B1" s="138"/>
      <c r="C1" s="152" t="s">
        <v>37</v>
      </c>
      <c r="D1" s="152"/>
      <c r="E1" s="152"/>
      <c r="F1" s="152"/>
      <c r="G1" s="153"/>
      <c r="H1" s="15" t="s">
        <v>15</v>
      </c>
      <c r="I1" s="16"/>
      <c r="J1" s="16"/>
      <c r="K1" s="16"/>
    </row>
    <row r="2" spans="1:11" ht="29.25" customHeight="1" x14ac:dyDescent="0.2">
      <c r="A2" s="139"/>
      <c r="B2" s="140"/>
      <c r="C2" s="146" t="s">
        <v>8</v>
      </c>
      <c r="D2" s="147"/>
      <c r="E2" s="147"/>
      <c r="F2" s="147"/>
      <c r="G2" s="148"/>
      <c r="H2" s="15" t="s">
        <v>13</v>
      </c>
      <c r="I2" s="16"/>
      <c r="J2" s="16"/>
      <c r="K2" s="16"/>
    </row>
    <row r="3" spans="1:11" ht="33.75" customHeight="1" x14ac:dyDescent="0.2">
      <c r="A3" s="141"/>
      <c r="B3" s="142"/>
      <c r="C3" s="149"/>
      <c r="D3" s="150"/>
      <c r="E3" s="150"/>
      <c r="F3" s="150"/>
      <c r="G3" s="151"/>
      <c r="H3" s="15" t="s">
        <v>16</v>
      </c>
      <c r="I3" s="16"/>
      <c r="J3" s="16"/>
      <c r="K3" s="16"/>
    </row>
    <row r="4" spans="1:11" ht="24" customHeight="1" x14ac:dyDescent="0.2">
      <c r="A4" s="7"/>
      <c r="B4" s="143" t="s">
        <v>18</v>
      </c>
      <c r="C4" s="143"/>
      <c r="D4" s="143"/>
      <c r="E4" s="143"/>
      <c r="F4" s="143"/>
      <c r="G4" s="143"/>
      <c r="H4" s="143"/>
      <c r="I4" s="8"/>
      <c r="J4" s="8"/>
      <c r="K4" s="8"/>
    </row>
    <row r="5" spans="1:11" ht="31.5" customHeight="1" x14ac:dyDescent="0.2">
      <c r="A5" s="144" t="s">
        <v>19</v>
      </c>
      <c r="B5" s="144"/>
      <c r="C5" s="144"/>
      <c r="D5" s="144"/>
      <c r="E5" s="144"/>
      <c r="F5" s="144"/>
      <c r="G5" s="144"/>
      <c r="H5" s="144"/>
      <c r="I5" s="13"/>
      <c r="J5" s="13"/>
      <c r="K5" s="13"/>
    </row>
    <row r="6" spans="1:11" ht="11.25" customHeight="1" x14ac:dyDescent="0.2">
      <c r="A6" s="144" t="s">
        <v>38</v>
      </c>
      <c r="B6" s="144"/>
      <c r="C6" s="144"/>
      <c r="D6" s="144"/>
      <c r="E6" s="144"/>
      <c r="F6" s="144"/>
      <c r="G6" s="144"/>
      <c r="H6" s="144"/>
      <c r="I6" s="13"/>
      <c r="J6" s="13"/>
      <c r="K6" s="13"/>
    </row>
    <row r="7" spans="1:11" ht="31.5" customHeight="1" x14ac:dyDescent="0.2">
      <c r="A7" s="145"/>
      <c r="B7" s="145"/>
      <c r="C7" s="145"/>
      <c r="D7" s="145"/>
      <c r="E7" s="145"/>
      <c r="F7" s="145"/>
      <c r="G7" s="145"/>
      <c r="H7" s="145"/>
      <c r="I7" s="12"/>
      <c r="J7" s="12"/>
      <c r="K7" s="12"/>
    </row>
    <row r="8" spans="1:11" s="9" customFormat="1" ht="47.25" customHeight="1" x14ac:dyDescent="0.2">
      <c r="A8" s="14" t="s">
        <v>14</v>
      </c>
      <c r="B8" s="10" t="s">
        <v>5</v>
      </c>
      <c r="C8" s="14" t="s">
        <v>6</v>
      </c>
      <c r="D8" s="11" t="s">
        <v>3</v>
      </c>
      <c r="E8" s="11" t="s">
        <v>0</v>
      </c>
      <c r="F8" s="11" t="s">
        <v>2</v>
      </c>
      <c r="G8" s="14" t="s">
        <v>1</v>
      </c>
      <c r="H8" s="11" t="s">
        <v>4</v>
      </c>
      <c r="I8" s="11" t="s">
        <v>20</v>
      </c>
      <c r="J8" s="11" t="s">
        <v>35</v>
      </c>
      <c r="K8" s="11" t="s">
        <v>36</v>
      </c>
    </row>
    <row r="9" spans="1:11" s="9" customFormat="1" ht="171" x14ac:dyDescent="0.2">
      <c r="A9" s="49" t="str">
        <f>'RELAC. PROPOSIC.'!A15</f>
        <v>027</v>
      </c>
      <c r="B9" s="49">
        <f>'RELAC. PROPOSIC.'!B15</f>
        <v>42410</v>
      </c>
      <c r="C9" s="49" t="str">
        <f>'RELAC. PROPOSIC.'!C15</f>
        <v>Qué tiene previsto la administración para aliviar la carga del impuesto predial a la ciudadanía</v>
      </c>
      <c r="D9" s="49" t="str">
        <f>'RELAC. PROPOSIC.'!D15</f>
        <v xml:space="preserve">Honorables Concejales
JORGE DURAN SILVA
GERMAN AUGUSTO GARCÍA MAYA
LUZ MARINA GORDILLA SALINAS
ARMANDO GUTIÉRREZ GONZÁLEZ
HORACIO JOSÉ SERPA MONCADA
MARÍA VISTORIA VARGAS SILVA
BANCADA PARTIDO LIBERAL </v>
      </c>
      <c r="E9" s="49" t="str">
        <f>'RELAC. PROPOSIC.'!E15</f>
        <v xml:space="preserve">Secret Distr Hacienda
Secretaria General A.M.
Unidad Administrativa Catastro Distrital
</v>
      </c>
      <c r="F9" s="49" t="str">
        <f>'RELAC. PROPOSIC.'!F15</f>
        <v>Contralor Distrital
Personero Distrital
Veedora Distrital</v>
      </c>
      <c r="G9" s="49" t="str">
        <f>'RELAC. PROPOSIC.'!G15</f>
        <v>RESPT-S-GENERAL-A-M-(16-02-2016)
RESPT-S-D-HACIENDA (17-02-2016)
RESPT-S-D-CATASTRO (18-02-2016)
RESPT-S-D-HACIENDA-2-(22-02-2016)
RESPT-PERSONERIA (22-02-2016)
RESPT-S-GENERAL-A-M-(01-03-2016)</v>
      </c>
      <c r="H9" s="49" t="str">
        <f>'RELAC. PROPOSIC.'!H15</f>
        <v xml:space="preserve">ENVIO DE CUEST (15-02-2016)
PRIORIZADA
(15-03/2016)
1ER. DEBATE 
(18-04-2016)
</v>
      </c>
      <c r="I9" s="49" t="str">
        <f>'RELAC. PROPOSIC.'!J15</f>
        <v>PENDIENTE DEBATE</v>
      </c>
      <c r="J9" s="49">
        <f>'RELAC. PROPOSIC.'!K15</f>
        <v>0</v>
      </c>
      <c r="K9" s="49" t="str">
        <f>'RELAC. PROPOSIC.'!L15</f>
        <v>PRIORIZADAS</v>
      </c>
    </row>
    <row r="10" spans="1:11" s="9" customFormat="1" ht="39.950000000000003" customHeight="1" x14ac:dyDescent="0.2">
      <c r="A10" s="50" t="str">
        <f>'RELAC. PROPOSIC.'!A23</f>
        <v>064</v>
      </c>
      <c r="B10" s="50">
        <f>'RELAC. PROPOSIC.'!B23</f>
        <v>42418</v>
      </c>
      <c r="C10" s="50" t="str">
        <f>'RELAC. PROPOSIC.'!C23</f>
        <v>Peajes y cobros por congestión</v>
      </c>
      <c r="D10" s="50" t="str">
        <f>'RELAC. PROPOSIC.'!D23</f>
        <v>Honorables Cocejales
HORACIO JOSÉ SERPA MONCADA
MARÍA VICTORIA VARGAS SILVA
ARMANDO GUTIÉRREZ GONZÁLEZ
LUZ MARINA GORDILLO SALINAS
JORGE DURAN SILVA
GERMAN AUGUSTO GARCÍA MAYA
PARTIDO LIBERAL COLOMBIANO</v>
      </c>
      <c r="E10" s="50" t="str">
        <f>'RELAC. PROPOSIC.'!E23</f>
        <v>Secret Distr Planeación
Secret Distr Movilidad
Secret Distr Hacienda
Directora IDU
Secret Distr Ambiente</v>
      </c>
      <c r="F10" s="50" t="str">
        <f>'RELAC. PROPOSIC.'!F23</f>
        <v xml:space="preserve">Contralor Distrital
Personero Distrital
Veedora Distrital
</v>
      </c>
      <c r="G10" s="50" t="str">
        <f>'RELAC. PROPOSIC.'!G23</f>
        <v>RESPT-S-D-AMBIENTE (25-02-2016)
RESPT-DG-IDU-(25-02-2016)
RESPT-S-D-HACIENDA-(26-02-2016)
RESPT-S-D-MOVILIDAD(26-02-2016) 
RESPT-S-D-PLANEACION (26-02-2016)</v>
      </c>
      <c r="H10" s="50" t="str">
        <f>'RELAC. PROPOSIC.'!H23</f>
        <v>ENVIO DE CUEST (23-02-2016)</v>
      </c>
      <c r="I10" s="50" t="str">
        <f>'RELAC. PROPOSIC.'!J23</f>
        <v>PENDIENTE DEBATE</v>
      </c>
      <c r="J10" s="50">
        <f>'RELAC. PROPOSIC.'!K23</f>
        <v>0</v>
      </c>
      <c r="K10" s="50">
        <f>'RELAC. PROPOSIC.'!L23</f>
        <v>0</v>
      </c>
    </row>
    <row r="11" spans="1:11" s="9" customFormat="1" ht="100.5" customHeight="1" x14ac:dyDescent="0.2">
      <c r="A11" s="85" t="s">
        <v>185</v>
      </c>
      <c r="B11" s="47" t="s">
        <v>160</v>
      </c>
      <c r="C11" s="86" t="s">
        <v>186</v>
      </c>
      <c r="D11" s="86" t="s">
        <v>525</v>
      </c>
      <c r="E11" s="86" t="s">
        <v>188</v>
      </c>
      <c r="F11" s="86" t="s">
        <v>123</v>
      </c>
      <c r="G11" s="93"/>
      <c r="H11" s="94"/>
      <c r="I11" s="86"/>
      <c r="J11" s="86"/>
      <c r="K11" s="86"/>
    </row>
    <row r="12" spans="1:11" s="9" customFormat="1" ht="39.950000000000003" customHeight="1" x14ac:dyDescent="0.2">
      <c r="A12" s="95" t="s">
        <v>223</v>
      </c>
      <c r="B12" s="78" t="s">
        <v>225</v>
      </c>
      <c r="C12" s="96" t="s">
        <v>237</v>
      </c>
      <c r="D12" s="96" t="s">
        <v>526</v>
      </c>
      <c r="E12" s="96" t="s">
        <v>239</v>
      </c>
      <c r="F12" s="96" t="s">
        <v>123</v>
      </c>
      <c r="G12" s="97" t="s">
        <v>257</v>
      </c>
      <c r="H12" s="96" t="s">
        <v>251</v>
      </c>
      <c r="I12" s="96"/>
      <c r="J12" s="96"/>
      <c r="K12" s="96"/>
    </row>
    <row r="13" spans="1:11" s="9" customFormat="1" ht="39.950000000000003" customHeight="1" x14ac:dyDescent="0.2">
      <c r="A13" s="85" t="s">
        <v>262</v>
      </c>
      <c r="B13" s="47" t="s">
        <v>265</v>
      </c>
      <c r="C13" s="86" t="s">
        <v>281</v>
      </c>
      <c r="D13" s="86" t="s">
        <v>527</v>
      </c>
      <c r="E13" s="86" t="s">
        <v>283</v>
      </c>
      <c r="F13" s="86" t="s">
        <v>123</v>
      </c>
      <c r="G13" s="87" t="s">
        <v>321</v>
      </c>
      <c r="H13" s="86" t="s">
        <v>528</v>
      </c>
      <c r="I13" s="86"/>
      <c r="J13" s="86"/>
      <c r="K13" s="86"/>
    </row>
    <row r="14" spans="1:11" s="9" customFormat="1" ht="39.950000000000003" customHeight="1" x14ac:dyDescent="0.2">
      <c r="A14" s="85" t="s">
        <v>332</v>
      </c>
      <c r="B14" s="47">
        <v>42464</v>
      </c>
      <c r="C14" s="86" t="s">
        <v>355</v>
      </c>
      <c r="D14" s="86" t="s">
        <v>529</v>
      </c>
      <c r="E14" s="86" t="s">
        <v>357</v>
      </c>
      <c r="F14" s="86" t="s">
        <v>123</v>
      </c>
      <c r="G14" s="87" t="s">
        <v>380</v>
      </c>
      <c r="H14" s="86" t="s">
        <v>530</v>
      </c>
      <c r="I14" s="86"/>
      <c r="J14" s="86"/>
      <c r="K14" s="86"/>
    </row>
    <row r="15" spans="1:11" s="9" customFormat="1" ht="39.950000000000003" customHeight="1" x14ac:dyDescent="0.2">
      <c r="A15" s="85" t="s">
        <v>417</v>
      </c>
      <c r="B15" s="47">
        <v>42478</v>
      </c>
      <c r="C15" s="86" t="s">
        <v>466</v>
      </c>
      <c r="D15" s="86" t="s">
        <v>531</v>
      </c>
      <c r="E15" s="86" t="s">
        <v>468</v>
      </c>
      <c r="F15" s="91" t="s">
        <v>453</v>
      </c>
      <c r="G15" s="87" t="s">
        <v>491</v>
      </c>
      <c r="H15" s="85" t="s">
        <v>532</v>
      </c>
      <c r="I15" s="86"/>
      <c r="J15" s="86"/>
      <c r="K15" s="86"/>
    </row>
    <row r="16" spans="1:11" s="9" customFormat="1" ht="39.950000000000003" customHeight="1" x14ac:dyDescent="0.2">
      <c r="A16" s="64" t="s">
        <v>799</v>
      </c>
      <c r="B16" s="47" t="s">
        <v>791</v>
      </c>
      <c r="C16" s="53" t="s">
        <v>801</v>
      </c>
      <c r="D16" s="53" t="s">
        <v>802</v>
      </c>
      <c r="E16" s="53" t="s">
        <v>803</v>
      </c>
      <c r="F16" s="53" t="s">
        <v>77</v>
      </c>
      <c r="G16" s="53" t="s">
        <v>803</v>
      </c>
      <c r="H16" s="64"/>
      <c r="I16" s="53"/>
      <c r="J16" s="53"/>
      <c r="K16" s="53"/>
    </row>
    <row r="17" spans="1:12" s="9" customFormat="1" ht="39.950000000000003" customHeight="1" x14ac:dyDescent="0.2">
      <c r="A17" s="64" t="s">
        <v>870</v>
      </c>
      <c r="B17" s="47" t="s">
        <v>872</v>
      </c>
      <c r="C17" s="53" t="s">
        <v>873</v>
      </c>
      <c r="D17" s="53" t="s">
        <v>903</v>
      </c>
      <c r="E17" s="53" t="s">
        <v>871</v>
      </c>
      <c r="F17" s="53" t="s">
        <v>77</v>
      </c>
      <c r="G17" s="53" t="s">
        <v>905</v>
      </c>
      <c r="H17" s="64"/>
      <c r="I17" s="103">
        <v>42627</v>
      </c>
      <c r="J17" s="53"/>
      <c r="K17" s="53"/>
    </row>
    <row r="18" spans="1:12" s="9" customFormat="1" ht="39.950000000000003" customHeight="1" x14ac:dyDescent="0.2">
      <c r="A18" s="64" t="s">
        <v>890</v>
      </c>
      <c r="B18" s="47" t="s">
        <v>891</v>
      </c>
      <c r="C18" s="53" t="s">
        <v>893</v>
      </c>
      <c r="D18" s="53" t="s">
        <v>915</v>
      </c>
      <c r="E18" s="53" t="s">
        <v>894</v>
      </c>
      <c r="F18" s="53" t="s">
        <v>895</v>
      </c>
      <c r="G18" s="53" t="s">
        <v>894</v>
      </c>
      <c r="H18" s="83" t="s">
        <v>907</v>
      </c>
      <c r="I18" s="103">
        <v>42635</v>
      </c>
      <c r="J18" s="53"/>
      <c r="K18" s="53"/>
    </row>
    <row r="19" spans="1:12" s="9" customFormat="1" ht="39.950000000000003" customHeight="1" x14ac:dyDescent="0.2">
      <c r="A19" s="64" t="s">
        <v>928</v>
      </c>
      <c r="B19" s="47" t="s">
        <v>954</v>
      </c>
      <c r="C19" s="53" t="s">
        <v>929</v>
      </c>
      <c r="D19" s="53" t="s">
        <v>930</v>
      </c>
      <c r="E19" s="53" t="s">
        <v>931</v>
      </c>
      <c r="F19" s="53" t="s">
        <v>77</v>
      </c>
      <c r="G19" s="53" t="s">
        <v>931</v>
      </c>
      <c r="H19" s="64"/>
      <c r="I19" s="103">
        <v>42647</v>
      </c>
      <c r="J19" s="53"/>
      <c r="K19" s="53"/>
    </row>
    <row r="20" spans="1:12" s="9" customFormat="1" ht="39.950000000000003" customHeight="1" x14ac:dyDescent="0.2">
      <c r="A20" s="66" t="s">
        <v>977</v>
      </c>
      <c r="B20" s="67" t="s">
        <v>980</v>
      </c>
      <c r="C20" s="68" t="s">
        <v>981</v>
      </c>
      <c r="D20" s="68" t="s">
        <v>982</v>
      </c>
      <c r="E20" s="68" t="s">
        <v>983</v>
      </c>
      <c r="F20" s="68" t="s">
        <v>984</v>
      </c>
      <c r="G20" s="68" t="s">
        <v>1008</v>
      </c>
      <c r="H20" s="66" t="s">
        <v>985</v>
      </c>
      <c r="I20" s="108">
        <v>42654</v>
      </c>
      <c r="J20" s="68"/>
      <c r="K20" s="68"/>
      <c r="L20" s="68"/>
    </row>
    <row r="21" spans="1:12" s="9" customFormat="1" ht="39.950000000000003" customHeight="1" x14ac:dyDescent="0.2">
      <c r="A21" s="64" t="s">
        <v>1097</v>
      </c>
      <c r="B21" s="47" t="s">
        <v>1098</v>
      </c>
      <c r="C21" s="53" t="s">
        <v>1099</v>
      </c>
      <c r="D21" s="53" t="s">
        <v>1100</v>
      </c>
      <c r="E21" s="53" t="s">
        <v>769</v>
      </c>
      <c r="F21" s="53" t="s">
        <v>77</v>
      </c>
      <c r="G21" s="53"/>
      <c r="H21" s="53"/>
      <c r="I21" s="103"/>
      <c r="J21" s="53"/>
      <c r="K21" s="53"/>
    </row>
    <row r="22" spans="1:12" s="9" customFormat="1" ht="39.950000000000003" customHeight="1" x14ac:dyDescent="0.2">
      <c r="A22" s="44"/>
      <c r="B22" s="50"/>
      <c r="C22" s="56"/>
      <c r="D22" s="57"/>
      <c r="E22" s="57"/>
      <c r="F22" s="57"/>
      <c r="G22" s="44"/>
      <c r="H22" s="57"/>
      <c r="I22" s="53"/>
      <c r="J22" s="53"/>
      <c r="K22" s="53"/>
    </row>
    <row r="23" spans="1:12" s="9" customFormat="1" ht="39.950000000000003" customHeight="1" x14ac:dyDescent="0.2">
      <c r="A23" s="44"/>
      <c r="B23" s="50"/>
      <c r="C23" s="56"/>
      <c r="D23" s="57"/>
      <c r="E23" s="57"/>
      <c r="F23" s="57"/>
      <c r="G23" s="44"/>
      <c r="H23" s="57"/>
      <c r="I23" s="53"/>
      <c r="J23" s="53"/>
      <c r="K23" s="53"/>
    </row>
    <row r="24" spans="1:12" s="9" customFormat="1" ht="39.950000000000003" customHeight="1" x14ac:dyDescent="0.2">
      <c r="A24" s="44"/>
      <c r="B24" s="50"/>
      <c r="C24" s="56"/>
      <c r="D24" s="57"/>
      <c r="E24" s="57"/>
      <c r="F24" s="57"/>
      <c r="G24" s="44"/>
      <c r="H24" s="57"/>
      <c r="I24" s="53"/>
      <c r="J24" s="53"/>
      <c r="K24" s="53"/>
    </row>
    <row r="25" spans="1:12" s="9" customFormat="1" ht="39.950000000000003" customHeight="1" x14ac:dyDescent="0.2">
      <c r="A25" s="44"/>
      <c r="B25" s="50"/>
      <c r="C25" s="56"/>
      <c r="D25" s="57"/>
      <c r="E25" s="57"/>
      <c r="F25" s="57"/>
      <c r="G25" s="44"/>
      <c r="H25" s="57"/>
      <c r="I25" s="53"/>
      <c r="J25" s="53"/>
      <c r="K25" s="53"/>
    </row>
    <row r="26" spans="1:12" s="9" customFormat="1" ht="39.950000000000003" customHeight="1" x14ac:dyDescent="0.2">
      <c r="A26" s="44"/>
      <c r="B26" s="50"/>
      <c r="C26" s="56"/>
      <c r="D26" s="57"/>
      <c r="E26" s="57"/>
      <c r="F26" s="57"/>
      <c r="G26" s="44"/>
      <c r="H26" s="57"/>
      <c r="I26" s="53"/>
      <c r="J26" s="53"/>
      <c r="K26" s="53"/>
    </row>
    <row r="27" spans="1:12" s="9" customFormat="1" ht="39.950000000000003" customHeight="1" x14ac:dyDescent="0.2">
      <c r="A27" s="44"/>
      <c r="B27" s="50"/>
      <c r="C27" s="56"/>
      <c r="D27" s="57"/>
      <c r="E27" s="57"/>
      <c r="F27" s="57"/>
      <c r="G27" s="44"/>
      <c r="H27" s="57"/>
      <c r="I27" s="53"/>
      <c r="J27" s="53"/>
      <c r="K27" s="53"/>
    </row>
    <row r="28" spans="1:12" s="9" customFormat="1" ht="39.950000000000003" customHeight="1" x14ac:dyDescent="0.2">
      <c r="A28" s="44"/>
      <c r="B28" s="50"/>
      <c r="C28" s="56"/>
      <c r="D28" s="57"/>
      <c r="E28" s="57"/>
      <c r="F28" s="57"/>
      <c r="G28" s="44"/>
      <c r="H28" s="57"/>
      <c r="I28" s="53"/>
      <c r="J28" s="53"/>
      <c r="K28" s="53"/>
    </row>
    <row r="29" spans="1:12" s="9" customFormat="1" ht="39.950000000000003" customHeight="1" x14ac:dyDescent="0.2">
      <c r="A29" s="44"/>
      <c r="B29" s="50"/>
      <c r="C29" s="56"/>
      <c r="D29" s="57"/>
      <c r="E29" s="57"/>
      <c r="F29" s="57"/>
      <c r="G29" s="44"/>
      <c r="H29" s="57"/>
      <c r="I29" s="53"/>
      <c r="J29" s="53"/>
      <c r="K29" s="53"/>
    </row>
    <row r="30" spans="1:12" s="9" customFormat="1" ht="39.950000000000003" customHeight="1" x14ac:dyDescent="0.2">
      <c r="A30" s="44"/>
      <c r="B30" s="50"/>
      <c r="C30" s="56"/>
      <c r="D30" s="57"/>
      <c r="E30" s="57"/>
      <c r="F30" s="57"/>
      <c r="G30" s="44"/>
      <c r="H30" s="57"/>
      <c r="I30" s="53"/>
      <c r="J30" s="53"/>
      <c r="K30" s="53"/>
    </row>
    <row r="31" spans="1:12" s="9" customFormat="1" ht="39.950000000000003" customHeight="1" x14ac:dyDescent="0.2">
      <c r="A31" s="44"/>
      <c r="B31" s="50"/>
      <c r="C31" s="56"/>
      <c r="D31" s="57"/>
      <c r="E31" s="57"/>
      <c r="F31" s="57"/>
      <c r="G31" s="44"/>
      <c r="H31" s="57"/>
      <c r="I31" s="53"/>
      <c r="J31" s="53"/>
      <c r="K31" s="53"/>
    </row>
    <row r="32" spans="1:12" s="9" customFormat="1" ht="39.950000000000003" customHeight="1" x14ac:dyDescent="0.2">
      <c r="A32" s="44"/>
      <c r="B32" s="50"/>
      <c r="C32" s="56"/>
      <c r="D32" s="57"/>
      <c r="E32" s="57"/>
      <c r="F32" s="57"/>
      <c r="G32" s="44"/>
      <c r="H32" s="57"/>
      <c r="I32" s="53"/>
      <c r="J32" s="53"/>
      <c r="K32" s="53"/>
    </row>
    <row r="33" spans="1:11" s="9" customFormat="1" ht="39.950000000000003" customHeight="1" x14ac:dyDescent="0.2">
      <c r="A33" s="44"/>
      <c r="B33" s="50"/>
      <c r="C33" s="56"/>
      <c r="D33" s="57"/>
      <c r="E33" s="57"/>
      <c r="F33" s="57"/>
      <c r="G33" s="44"/>
      <c r="H33" s="57"/>
      <c r="I33" s="53"/>
      <c r="J33" s="53"/>
      <c r="K33" s="53"/>
    </row>
    <row r="34" spans="1:11" s="9" customFormat="1" ht="39.950000000000003" customHeight="1" x14ac:dyDescent="0.2">
      <c r="A34" s="44"/>
      <c r="B34" s="50"/>
      <c r="C34" s="56"/>
      <c r="D34" s="57"/>
      <c r="E34" s="57"/>
      <c r="F34" s="57"/>
      <c r="G34" s="44"/>
      <c r="H34" s="57"/>
      <c r="I34" s="53"/>
      <c r="J34" s="53"/>
      <c r="K34" s="53"/>
    </row>
    <row r="35" spans="1:11" s="9" customFormat="1" ht="39.950000000000003" customHeight="1" x14ac:dyDescent="0.2">
      <c r="A35" s="44"/>
      <c r="B35" s="50"/>
      <c r="C35" s="56"/>
      <c r="D35" s="57"/>
      <c r="E35" s="57"/>
      <c r="F35" s="57"/>
      <c r="G35" s="44"/>
      <c r="H35" s="57"/>
      <c r="I35" s="53"/>
      <c r="J35" s="53"/>
      <c r="K35" s="53"/>
    </row>
    <row r="36" spans="1:11" s="9" customFormat="1" ht="39.950000000000003" customHeight="1" x14ac:dyDescent="0.2">
      <c r="A36" s="44"/>
      <c r="B36" s="50"/>
      <c r="C36" s="56"/>
      <c r="D36" s="57"/>
      <c r="E36" s="57"/>
      <c r="F36" s="57"/>
      <c r="G36" s="44"/>
      <c r="H36" s="57"/>
      <c r="I36" s="53"/>
      <c r="J36" s="53"/>
      <c r="K36" s="53"/>
    </row>
    <row r="37" spans="1:11" s="9" customFormat="1" ht="39.950000000000003" customHeight="1" x14ac:dyDescent="0.2">
      <c r="A37" s="44"/>
      <c r="B37" s="50"/>
      <c r="C37" s="56"/>
      <c r="D37" s="57"/>
      <c r="E37" s="57"/>
      <c r="F37" s="57"/>
      <c r="G37" s="44"/>
      <c r="H37" s="57"/>
      <c r="I37" s="53"/>
      <c r="J37" s="53"/>
      <c r="K37" s="53"/>
    </row>
    <row r="38" spans="1:11" s="9" customFormat="1" ht="39.950000000000003" customHeight="1" x14ac:dyDescent="0.2">
      <c r="A38" s="44"/>
      <c r="B38" s="50"/>
      <c r="C38" s="56"/>
      <c r="D38" s="57"/>
      <c r="E38" s="57"/>
      <c r="F38" s="57"/>
      <c r="G38" s="44"/>
      <c r="H38" s="57"/>
      <c r="I38" s="53"/>
      <c r="J38" s="53"/>
      <c r="K38" s="53"/>
    </row>
    <row r="39" spans="1:11" s="9" customFormat="1" ht="39.950000000000003" customHeight="1" x14ac:dyDescent="0.2">
      <c r="A39" s="44"/>
      <c r="B39" s="50"/>
      <c r="C39" s="56"/>
      <c r="D39" s="57"/>
      <c r="E39" s="57"/>
      <c r="F39" s="57"/>
      <c r="G39" s="44"/>
      <c r="H39" s="57"/>
      <c r="I39" s="53"/>
      <c r="J39" s="53"/>
      <c r="K39" s="53"/>
    </row>
    <row r="40" spans="1:11" s="9" customFormat="1" ht="39.950000000000003" customHeight="1" x14ac:dyDescent="0.2">
      <c r="A40" s="44"/>
      <c r="B40" s="50"/>
      <c r="C40" s="56"/>
      <c r="D40" s="57"/>
      <c r="E40" s="57"/>
      <c r="F40" s="57"/>
      <c r="G40" s="44"/>
      <c r="H40" s="57"/>
      <c r="I40" s="53"/>
      <c r="J40" s="53"/>
      <c r="K40" s="53"/>
    </row>
    <row r="41" spans="1:11" s="9" customFormat="1" ht="39.950000000000003" customHeight="1" x14ac:dyDescent="0.2">
      <c r="A41" s="44"/>
      <c r="B41" s="50"/>
      <c r="C41" s="56"/>
      <c r="D41" s="57"/>
      <c r="E41" s="57"/>
      <c r="F41" s="57"/>
      <c r="G41" s="44"/>
      <c r="H41" s="57"/>
      <c r="I41" s="53"/>
      <c r="J41" s="53"/>
      <c r="K41" s="53"/>
    </row>
    <row r="42" spans="1:11" s="9" customFormat="1" ht="39.950000000000003" customHeight="1" x14ac:dyDescent="0.2">
      <c r="A42" s="44"/>
      <c r="B42" s="50"/>
      <c r="C42" s="56"/>
      <c r="D42" s="57"/>
      <c r="E42" s="57"/>
      <c r="F42" s="57"/>
      <c r="G42" s="44"/>
      <c r="H42" s="57"/>
      <c r="I42" s="53"/>
      <c r="J42" s="53"/>
      <c r="K42" s="53"/>
    </row>
    <row r="43" spans="1:11" s="9" customFormat="1" ht="39.950000000000003" customHeight="1" x14ac:dyDescent="0.2">
      <c r="A43" s="44"/>
      <c r="B43" s="50"/>
      <c r="C43" s="56"/>
      <c r="D43" s="57"/>
      <c r="E43" s="57"/>
      <c r="F43" s="57"/>
      <c r="G43" s="44"/>
      <c r="H43" s="57"/>
      <c r="I43" s="53"/>
      <c r="J43" s="53"/>
      <c r="K43" s="53"/>
    </row>
    <row r="44" spans="1:11" s="9" customFormat="1" ht="39.950000000000003" customHeight="1" x14ac:dyDescent="0.2">
      <c r="A44" s="44"/>
      <c r="B44" s="50"/>
      <c r="C44" s="56"/>
      <c r="D44" s="57"/>
      <c r="E44" s="57"/>
      <c r="F44" s="57"/>
      <c r="G44" s="44"/>
      <c r="H44" s="57"/>
      <c r="I44" s="53"/>
      <c r="J44" s="53"/>
      <c r="K44" s="53"/>
    </row>
    <row r="45" spans="1:11" s="9" customFormat="1" ht="39.950000000000003" customHeight="1" x14ac:dyDescent="0.2">
      <c r="A45" s="45"/>
      <c r="B45" s="51"/>
      <c r="C45" s="58"/>
      <c r="D45" s="59"/>
      <c r="E45" s="59"/>
      <c r="F45" s="59"/>
      <c r="G45" s="45"/>
      <c r="H45" s="59"/>
      <c r="I45" s="53"/>
      <c r="J45" s="53"/>
      <c r="K45" s="53"/>
    </row>
    <row r="46" spans="1:11" s="9" customFormat="1" ht="39.950000000000003" customHeight="1" x14ac:dyDescent="0.2">
      <c r="A46" s="45"/>
      <c r="B46" s="51"/>
      <c r="C46" s="58"/>
      <c r="D46" s="59"/>
      <c r="E46" s="59"/>
      <c r="F46" s="59"/>
      <c r="G46" s="45"/>
      <c r="H46" s="59"/>
      <c r="I46" s="53"/>
      <c r="J46" s="53"/>
      <c r="K46" s="53"/>
    </row>
    <row r="47" spans="1:11" s="9" customFormat="1" ht="39.950000000000003" customHeight="1" x14ac:dyDescent="0.2">
      <c r="A47" s="45"/>
      <c r="B47" s="51"/>
      <c r="C47" s="58"/>
      <c r="D47" s="59"/>
      <c r="E47" s="59"/>
      <c r="F47" s="59"/>
      <c r="G47" s="45"/>
      <c r="H47" s="59"/>
      <c r="I47" s="53"/>
      <c r="J47" s="53"/>
      <c r="K47" s="53"/>
    </row>
    <row r="48" spans="1:11" s="9" customFormat="1" ht="39.950000000000003" customHeight="1" x14ac:dyDescent="0.2">
      <c r="A48" s="45"/>
      <c r="B48" s="51"/>
      <c r="C48" s="58"/>
      <c r="D48" s="59"/>
      <c r="E48" s="59"/>
      <c r="F48" s="59"/>
      <c r="G48" s="45"/>
      <c r="H48" s="59"/>
      <c r="I48" s="53"/>
      <c r="J48" s="53"/>
      <c r="K48" s="53"/>
    </row>
    <row r="49" spans="1:11" s="9" customFormat="1" ht="39.950000000000003" customHeight="1" x14ac:dyDescent="0.2">
      <c r="A49" s="45"/>
      <c r="B49" s="51"/>
      <c r="C49" s="58"/>
      <c r="D49" s="59"/>
      <c r="E49" s="59"/>
      <c r="F49" s="59"/>
      <c r="G49" s="45"/>
      <c r="H49" s="59"/>
      <c r="I49" s="53"/>
      <c r="J49" s="53"/>
      <c r="K49" s="53"/>
    </row>
    <row r="50" spans="1:11" s="9" customFormat="1" ht="39.950000000000003" customHeight="1" x14ac:dyDescent="0.2">
      <c r="A50" s="45"/>
      <c r="B50" s="51"/>
      <c r="C50" s="58"/>
      <c r="D50" s="59"/>
      <c r="E50" s="59"/>
      <c r="F50" s="59"/>
      <c r="G50" s="45"/>
      <c r="H50" s="59"/>
      <c r="I50" s="53"/>
      <c r="J50" s="53"/>
      <c r="K50" s="53"/>
    </row>
    <row r="51" spans="1:11" s="9" customFormat="1" ht="39.950000000000003" customHeight="1" x14ac:dyDescent="0.2">
      <c r="A51" s="45"/>
      <c r="B51" s="51"/>
      <c r="C51" s="58"/>
      <c r="D51" s="59"/>
      <c r="E51" s="59"/>
      <c r="F51" s="59"/>
      <c r="G51" s="45"/>
      <c r="H51" s="59"/>
      <c r="I51" s="53"/>
      <c r="J51" s="53"/>
      <c r="K51" s="53"/>
    </row>
    <row r="52" spans="1:11" ht="39.950000000000003" customHeight="1" x14ac:dyDescent="0.2">
      <c r="A52" s="46"/>
      <c r="B52" s="52"/>
      <c r="C52" s="60"/>
      <c r="D52" s="61"/>
      <c r="E52" s="61"/>
      <c r="F52" s="61"/>
      <c r="G52" s="62"/>
      <c r="H52" s="61"/>
      <c r="I52" s="53"/>
      <c r="J52" s="53"/>
      <c r="K52" s="53"/>
    </row>
    <row r="53" spans="1:11" ht="13.5" thickBot="1" x14ac:dyDescent="0.25"/>
    <row r="54" spans="1:11" ht="13.5" thickBot="1" x14ac:dyDescent="0.25">
      <c r="A54" s="5"/>
      <c r="B54" s="4" t="s">
        <v>9</v>
      </c>
      <c r="C54" s="19"/>
      <c r="D54" s="4" t="s">
        <v>11</v>
      </c>
    </row>
    <row r="55" spans="1:11" ht="8.25" customHeight="1" thickBot="1" x14ac:dyDescent="0.25"/>
    <row r="56" spans="1:11" ht="13.5" thickBot="1" x14ac:dyDescent="0.25">
      <c r="A56" s="6"/>
      <c r="B56" s="4" t="s">
        <v>10</v>
      </c>
      <c r="C56" s="20"/>
      <c r="D56" s="4" t="s">
        <v>12</v>
      </c>
    </row>
    <row r="57" spans="1:11" ht="7.5" customHeight="1" x14ac:dyDescent="0.2"/>
    <row r="58" spans="1:11" x14ac:dyDescent="0.2"/>
    <row r="59" spans="1:11" ht="9.75" customHeight="1" x14ac:dyDescent="0.2"/>
    <row r="60" spans="1:11" x14ac:dyDescent="0.2"/>
    <row r="61" spans="1:11" x14ac:dyDescent="0.2"/>
    <row r="62" spans="1:11" x14ac:dyDescent="0.2"/>
    <row r="63" spans="1:11" x14ac:dyDescent="0.2"/>
    <row r="64" spans="1:11" hidden="1" x14ac:dyDescent="0.2"/>
    <row r="65" spans="9:10" hidden="1" x14ac:dyDescent="0.2"/>
    <row r="66" spans="9:10" hidden="1" x14ac:dyDescent="0.2"/>
    <row r="67" spans="9:10" hidden="1" x14ac:dyDescent="0.2"/>
    <row r="68" spans="9:10" hidden="1" x14ac:dyDescent="0.2"/>
    <row r="69" spans="9:10" hidden="1" x14ac:dyDescent="0.2"/>
    <row r="70" spans="9:10" hidden="1" x14ac:dyDescent="0.2"/>
    <row r="71" spans="9:10" hidden="1" x14ac:dyDescent="0.2"/>
    <row r="72" spans="9:10" hidden="1" x14ac:dyDescent="0.2"/>
    <row r="73" spans="9:10" x14ac:dyDescent="0.2"/>
    <row r="74" spans="9:10" x14ac:dyDescent="0.2"/>
    <row r="75" spans="9:10" x14ac:dyDescent="0.2"/>
    <row r="76" spans="9:10" x14ac:dyDescent="0.2"/>
    <row r="77" spans="9:10" x14ac:dyDescent="0.2"/>
    <row r="78" spans="9:10" ht="13.5" thickBot="1" x14ac:dyDescent="0.25"/>
    <row r="79" spans="9:10" ht="16.5" thickTop="1" x14ac:dyDescent="0.25">
      <c r="I79" s="41" t="s">
        <v>57</v>
      </c>
      <c r="J79" s="42">
        <f>COUNT(A9:A52)</f>
        <v>0</v>
      </c>
    </row>
    <row r="80" spans="9:10" x14ac:dyDescent="0.2">
      <c r="I80" s="35" t="s">
        <v>40</v>
      </c>
      <c r="J80" s="36">
        <f>COUNTIFS($J$9:$J$52,"COMISIÓN HACIENDA")</f>
        <v>0</v>
      </c>
    </row>
    <row r="81" spans="9:10" x14ac:dyDescent="0.2">
      <c r="I81" s="35" t="s">
        <v>21</v>
      </c>
      <c r="J81" s="36">
        <f>COUNTIFS($I$9:$I$52,"PENDIENTE DEBATE")</f>
        <v>2</v>
      </c>
    </row>
    <row r="82" spans="9:10" x14ac:dyDescent="0.2">
      <c r="I82" s="35" t="s">
        <v>41</v>
      </c>
      <c r="J82" s="36">
        <f>SUM(J83:J84)</f>
        <v>0</v>
      </c>
    </row>
    <row r="83" spans="9:10" x14ac:dyDescent="0.2">
      <c r="I83" s="38" t="s">
        <v>32</v>
      </c>
      <c r="J83" s="39">
        <f>COUNTIFS($I$9:$I$52,"CITAR NUEVAMENTE")</f>
        <v>0</v>
      </c>
    </row>
    <row r="84" spans="9:10" x14ac:dyDescent="0.2">
      <c r="I84" s="38" t="s">
        <v>22</v>
      </c>
      <c r="J84" s="39">
        <f>COUNTIFS($I$9:$I$52,"DEBATE CONCLUIDO")</f>
        <v>0</v>
      </c>
    </row>
    <row r="85" spans="9:10" x14ac:dyDescent="0.2">
      <c r="I85" s="35" t="s">
        <v>43</v>
      </c>
      <c r="J85" s="36">
        <f>COUNTIFS($I$9:$I$52,"ARCHIVADA")</f>
        <v>0</v>
      </c>
    </row>
    <row r="86" spans="9:10" x14ac:dyDescent="0.2">
      <c r="I86" s="35" t="s">
        <v>44</v>
      </c>
      <c r="J86" s="36">
        <f>SUM(J87:J89)</f>
        <v>0</v>
      </c>
    </row>
    <row r="87" spans="9:10" x14ac:dyDescent="0.2">
      <c r="I87" s="38" t="s">
        <v>58</v>
      </c>
      <c r="J87" s="40">
        <f>COUNTIFS($J$9:$J$52,"TRASLADADA A COM. PLAN")</f>
        <v>0</v>
      </c>
    </row>
    <row r="88" spans="9:10" x14ac:dyDescent="0.2">
      <c r="I88" s="38" t="s">
        <v>59</v>
      </c>
      <c r="J88" s="40">
        <f>COUNTIFS($J$9:$J$52,"TRASLADADA A COM. GOBIERNO")</f>
        <v>0</v>
      </c>
    </row>
    <row r="89" spans="9:10" x14ac:dyDescent="0.2">
      <c r="I89" s="38" t="s">
        <v>60</v>
      </c>
      <c r="J89" s="40">
        <f>COUNTIFS($J$9:$J$52,"TRASLADADA A SEC. GRAL")</f>
        <v>0</v>
      </c>
    </row>
    <row r="90" spans="9:10" x14ac:dyDescent="0.2">
      <c r="I90" s="35" t="s">
        <v>45</v>
      </c>
      <c r="J90" s="36">
        <f>SUM(J91:J93)</f>
        <v>0</v>
      </c>
    </row>
    <row r="91" spans="9:10" x14ac:dyDescent="0.2">
      <c r="I91" s="33" t="s">
        <v>61</v>
      </c>
      <c r="J91" s="34">
        <f>COUNTIFS($J$9:$J$52,"RECIBIDA DE COM. PLAN")</f>
        <v>0</v>
      </c>
    </row>
    <row r="92" spans="9:10" x14ac:dyDescent="0.2">
      <c r="I92" s="33" t="s">
        <v>62</v>
      </c>
      <c r="J92" s="34">
        <f>COUNTIFS($J$9:$J$52,"RECIBIDA DE COM. GOBIERNO")</f>
        <v>0</v>
      </c>
    </row>
    <row r="93" spans="9:10" x14ac:dyDescent="0.2">
      <c r="I93" s="33" t="s">
        <v>63</v>
      </c>
      <c r="J93" s="34">
        <f>COUNTIFS($J$9:$J$52,"RECIBIDA DE SEC. GRAL")</f>
        <v>0</v>
      </c>
    </row>
    <row r="94" spans="9:10" ht="13.5" thickBot="1" x14ac:dyDescent="0.25">
      <c r="I94" s="37" t="s">
        <v>33</v>
      </c>
      <c r="J94" s="36">
        <f>COUNTIFS($K$9:$K$52,"PRIORIZADAS")</f>
        <v>1</v>
      </c>
    </row>
    <row r="95" spans="9:10" ht="13.5" thickTop="1" x14ac:dyDescent="0.2"/>
    <row r="96" spans="9:10" x14ac:dyDescent="0.2"/>
    <row r="97" x14ac:dyDescent="0.2"/>
    <row r="98" x14ac:dyDescent="0.2"/>
    <row r="99" x14ac:dyDescent="0.2"/>
    <row r="100" x14ac:dyDescent="0.2"/>
    <row r="101" x14ac:dyDescent="0.2"/>
    <row r="102" x14ac:dyDescent="0.2"/>
    <row r="103" x14ac:dyDescent="0.2"/>
    <row r="104" x14ac:dyDescent="0.2"/>
    <row r="105" x14ac:dyDescent="0.2"/>
  </sheetData>
  <autoFilter ref="A8:K8"/>
  <mergeCells count="7">
    <mergeCell ref="A7:H7"/>
    <mergeCell ref="A1:B3"/>
    <mergeCell ref="C1:G1"/>
    <mergeCell ref="C2:G3"/>
    <mergeCell ref="B4:H4"/>
    <mergeCell ref="A5:H5"/>
    <mergeCell ref="A6:H6"/>
  </mergeCells>
  <printOptions horizontalCentered="1" verticalCentered="1"/>
  <pageMargins left="0.15748031496062992" right="0.15748031496062992" top="0.43307086614173229" bottom="0.43307086614173229" header="0" footer="0"/>
  <pageSetup paperSize="14" scale="80" orientation="landscape" r:id="rId1"/>
  <headerFooter alignWithMargins="0">
    <oddFooter>&amp;L&amp;G&amp;C&amp;9“EL CONCEJO VIVE Y SIENTE A BOGOTA”
&amp;R&amp;G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Hoja1!$C$5:$C$7</xm:f>
          </x14:formula1>
          <xm:sqref>K11:K19 K21:K52 L20</xm:sqref>
        </x14:dataValidation>
        <x14:dataValidation type="list" allowBlank="1" showInputMessage="1" showErrorMessage="1">
          <x14:formula1>
            <xm:f>Hoja1!$A$5:$A$12</xm:f>
          </x14:formula1>
          <xm:sqref>J11:J18 J21:J52 K20</xm:sqref>
        </x14:dataValidation>
        <x14:dataValidation type="list" allowBlank="1" showInputMessage="1" showErrorMessage="1">
          <x14:formula1>
            <xm:f>Hoja1!$B$5:$B$9</xm:f>
          </x14:formula1>
          <xm:sqref>I11:I16 J19:J20 I22:I52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5"/>
  <sheetViews>
    <sheetView topLeftCell="A22" zoomScale="85" zoomScaleNormal="85" workbookViewId="0">
      <selection activeCell="A25" sqref="A25:L25"/>
    </sheetView>
  </sheetViews>
  <sheetFormatPr baseColWidth="10" defaultColWidth="0" defaultRowHeight="12.75" customHeight="1" zeroHeight="1" x14ac:dyDescent="0.2"/>
  <cols>
    <col min="1" max="1" width="11.85546875" style="1" customWidth="1"/>
    <col min="2" max="2" width="21.85546875" style="1" bestFit="1" customWidth="1"/>
    <col min="3" max="3" width="38.42578125" style="18" customWidth="1"/>
    <col min="4" max="4" width="28.28515625" style="1" customWidth="1"/>
    <col min="5" max="5" width="27.85546875" style="1" customWidth="1"/>
    <col min="6" max="6" width="24.5703125" style="1" customWidth="1"/>
    <col min="7" max="7" width="31.28515625" style="2" customWidth="1"/>
    <col min="8" max="9" width="20.85546875" style="1" customWidth="1"/>
    <col min="10" max="10" width="24.5703125" style="1" customWidth="1"/>
    <col min="11" max="11" width="20.85546875" style="1" customWidth="1"/>
    <col min="12" max="12" width="11.42578125" style="1" customWidth="1"/>
    <col min="13" max="16384" width="0" style="1" hidden="1"/>
  </cols>
  <sheetData>
    <row r="1" spans="1:11" ht="30.75" customHeight="1" x14ac:dyDescent="0.2">
      <c r="A1" s="137" t="s">
        <v>17</v>
      </c>
      <c r="B1" s="138"/>
      <c r="C1" s="152" t="s">
        <v>37</v>
      </c>
      <c r="D1" s="152"/>
      <c r="E1" s="152"/>
      <c r="F1" s="152"/>
      <c r="G1" s="153"/>
      <c r="H1" s="15" t="s">
        <v>15</v>
      </c>
      <c r="I1" s="16"/>
      <c r="J1" s="16"/>
      <c r="K1" s="16"/>
    </row>
    <row r="2" spans="1:11" ht="29.25" customHeight="1" x14ac:dyDescent="0.2">
      <c r="A2" s="139"/>
      <c r="B2" s="140"/>
      <c r="C2" s="146" t="s">
        <v>8</v>
      </c>
      <c r="D2" s="147"/>
      <c r="E2" s="147"/>
      <c r="F2" s="147"/>
      <c r="G2" s="148"/>
      <c r="H2" s="15" t="s">
        <v>13</v>
      </c>
      <c r="I2" s="16"/>
      <c r="J2" s="16"/>
      <c r="K2" s="16"/>
    </row>
    <row r="3" spans="1:11" ht="33.75" customHeight="1" x14ac:dyDescent="0.2">
      <c r="A3" s="141"/>
      <c r="B3" s="142"/>
      <c r="C3" s="149"/>
      <c r="D3" s="150"/>
      <c r="E3" s="150"/>
      <c r="F3" s="150"/>
      <c r="G3" s="151"/>
      <c r="H3" s="15" t="s">
        <v>16</v>
      </c>
      <c r="I3" s="16"/>
      <c r="J3" s="16"/>
      <c r="K3" s="16"/>
    </row>
    <row r="4" spans="1:11" ht="24" customHeight="1" x14ac:dyDescent="0.2">
      <c r="A4" s="7"/>
      <c r="B4" s="143" t="s">
        <v>18</v>
      </c>
      <c r="C4" s="143"/>
      <c r="D4" s="143"/>
      <c r="E4" s="143"/>
      <c r="F4" s="143"/>
      <c r="G4" s="143"/>
      <c r="H4" s="143"/>
      <c r="I4" s="8"/>
      <c r="J4" s="8"/>
      <c r="K4" s="8"/>
    </row>
    <row r="5" spans="1:11" ht="31.5" customHeight="1" x14ac:dyDescent="0.2">
      <c r="A5" s="144" t="s">
        <v>19</v>
      </c>
      <c r="B5" s="144"/>
      <c r="C5" s="144"/>
      <c r="D5" s="144"/>
      <c r="E5" s="144"/>
      <c r="F5" s="144"/>
      <c r="G5" s="144"/>
      <c r="H5" s="144"/>
      <c r="I5" s="13"/>
      <c r="J5" s="13"/>
      <c r="K5" s="13"/>
    </row>
    <row r="6" spans="1:11" ht="11.25" customHeight="1" x14ac:dyDescent="0.2">
      <c r="A6" s="144" t="s">
        <v>38</v>
      </c>
      <c r="B6" s="144"/>
      <c r="C6" s="144"/>
      <c r="D6" s="144"/>
      <c r="E6" s="144"/>
      <c r="F6" s="144"/>
      <c r="G6" s="144"/>
      <c r="H6" s="144"/>
      <c r="I6" s="13"/>
      <c r="J6" s="13"/>
      <c r="K6" s="13"/>
    </row>
    <row r="7" spans="1:11" ht="31.5" customHeight="1" x14ac:dyDescent="0.2">
      <c r="A7" s="145"/>
      <c r="B7" s="145"/>
      <c r="C7" s="145"/>
      <c r="D7" s="145"/>
      <c r="E7" s="145"/>
      <c r="F7" s="145"/>
      <c r="G7" s="145"/>
      <c r="H7" s="145"/>
      <c r="I7" s="12"/>
      <c r="J7" s="12"/>
      <c r="K7" s="12"/>
    </row>
    <row r="8" spans="1:11" s="9" customFormat="1" ht="47.25" customHeight="1" x14ac:dyDescent="0.2">
      <c r="A8" s="14" t="s">
        <v>14</v>
      </c>
      <c r="B8" s="10" t="s">
        <v>5</v>
      </c>
      <c r="C8" s="14" t="s">
        <v>6</v>
      </c>
      <c r="D8" s="11" t="s">
        <v>3</v>
      </c>
      <c r="E8" s="11" t="s">
        <v>0</v>
      </c>
      <c r="F8" s="11" t="s">
        <v>2</v>
      </c>
      <c r="G8" s="14" t="s">
        <v>1</v>
      </c>
      <c r="H8" s="11" t="s">
        <v>4</v>
      </c>
      <c r="I8" s="11" t="s">
        <v>20</v>
      </c>
      <c r="J8" s="11" t="s">
        <v>35</v>
      </c>
      <c r="K8" s="11" t="s">
        <v>36</v>
      </c>
    </row>
    <row r="9" spans="1:11" s="9" customFormat="1" ht="39.950000000000003" customHeight="1" x14ac:dyDescent="0.2">
      <c r="A9" s="49" t="str">
        <f>'RELAC. PROPOSIC.'!A12</f>
        <v>024</v>
      </c>
      <c r="B9" s="49">
        <f>'RELAC. PROPOSIC.'!B12</f>
        <v>42410</v>
      </c>
      <c r="C9" s="49" t="str">
        <f>'RELAC. PROPOSIC.'!C12</f>
        <v>Cumplimiento del Acuerdo 523 de 2013</v>
      </c>
      <c r="D9" s="49" t="str">
        <f>'RELAC. PROPOSIC.'!D12</f>
        <v>Honorable Concejala
NELLY PATRICIA MOSQUERA MURCIA
BANCADA PARTIDO DE LA   U</v>
      </c>
      <c r="E9" s="49" t="str">
        <f>'RELAC. PROPOSIC.'!E12</f>
        <v>Secret Distr Hacienda
Director IDU</v>
      </c>
      <c r="F9" s="49" t="str">
        <f>'RELAC. PROPOSIC.'!F12</f>
        <v>Contralor Distrital
Personero Distrital
Veedora Distrital</v>
      </c>
      <c r="G9" s="49" t="str">
        <f>'RELAC. PROPOSIC.'!G12</f>
        <v xml:space="preserve">RESPT-S-D-HACIENDA (17-02-2016) 
RESPT-IDU (18-02-2016)
</v>
      </c>
      <c r="H9" s="49" t="str">
        <f>'RELAC. PROPOSIC.'!H12</f>
        <v>ENVIO DE CUEST (12-02-2016)
PRIORIZADA
(09-03-2016)
PRIMER DEBATE (15-03-2016)
SEGUNDO DEBATE
(01-04-2016)</v>
      </c>
      <c r="I9" s="49"/>
      <c r="J9" s="49"/>
      <c r="K9" s="49"/>
    </row>
    <row r="10" spans="1:11" s="9" customFormat="1" ht="78.75" customHeight="1" x14ac:dyDescent="0.2">
      <c r="A10" s="85" t="s">
        <v>181</v>
      </c>
      <c r="B10" s="47" t="s">
        <v>160</v>
      </c>
      <c r="C10" s="86" t="s">
        <v>182</v>
      </c>
      <c r="D10" s="86" t="s">
        <v>533</v>
      </c>
      <c r="E10" s="86" t="s">
        <v>184</v>
      </c>
      <c r="F10" s="86" t="s">
        <v>180</v>
      </c>
      <c r="G10" s="93"/>
      <c r="H10" s="94"/>
      <c r="I10" s="86"/>
      <c r="J10" s="86"/>
      <c r="K10" s="86"/>
    </row>
    <row r="11" spans="1:11" s="9" customFormat="1" ht="39.950000000000003" customHeight="1" x14ac:dyDescent="0.2">
      <c r="A11" s="85" t="s">
        <v>261</v>
      </c>
      <c r="B11" s="47" t="s">
        <v>265</v>
      </c>
      <c r="C11" s="86" t="s">
        <v>279</v>
      </c>
      <c r="D11" s="86" t="s">
        <v>534</v>
      </c>
      <c r="E11" s="86" t="s">
        <v>280</v>
      </c>
      <c r="F11" s="86" t="s">
        <v>123</v>
      </c>
      <c r="G11" s="87" t="s">
        <v>365</v>
      </c>
      <c r="H11" s="86" t="s">
        <v>528</v>
      </c>
      <c r="I11" s="86"/>
      <c r="J11" s="86"/>
      <c r="K11" s="86"/>
    </row>
    <row r="12" spans="1:11" s="9" customFormat="1" ht="39.950000000000003" customHeight="1" x14ac:dyDescent="0.2">
      <c r="A12" s="88" t="s">
        <v>371</v>
      </c>
      <c r="B12" s="67">
        <v>42469</v>
      </c>
      <c r="C12" s="89" t="s">
        <v>376</v>
      </c>
      <c r="D12" s="89" t="s">
        <v>534</v>
      </c>
      <c r="E12" s="89" t="s">
        <v>374</v>
      </c>
      <c r="F12" s="89" t="s">
        <v>123</v>
      </c>
      <c r="G12" s="90" t="s">
        <v>389</v>
      </c>
      <c r="H12" s="88" t="s">
        <v>398</v>
      </c>
      <c r="I12" s="89"/>
      <c r="J12" s="89" t="s">
        <v>30</v>
      </c>
      <c r="K12" s="89"/>
    </row>
    <row r="13" spans="1:11" s="9" customFormat="1" ht="39.950000000000003" customHeight="1" x14ac:dyDescent="0.2">
      <c r="A13" s="85" t="s">
        <v>657</v>
      </c>
      <c r="B13" s="47">
        <v>42542</v>
      </c>
      <c r="C13" s="86" t="s">
        <v>664</v>
      </c>
      <c r="D13" s="86" t="s">
        <v>534</v>
      </c>
      <c r="E13" s="86" t="s">
        <v>665</v>
      </c>
      <c r="F13" s="86" t="s">
        <v>666</v>
      </c>
      <c r="G13" s="86" t="s">
        <v>668</v>
      </c>
      <c r="H13" s="110">
        <v>42543</v>
      </c>
      <c r="I13" s="86"/>
      <c r="J13" s="86"/>
      <c r="K13" s="86"/>
    </row>
    <row r="14" spans="1:11" s="9" customFormat="1" ht="39.950000000000003" customHeight="1" x14ac:dyDescent="0.2">
      <c r="A14" s="64" t="s">
        <v>697</v>
      </c>
      <c r="B14" s="47">
        <v>42566</v>
      </c>
      <c r="C14" s="53" t="s">
        <v>698</v>
      </c>
      <c r="D14" s="53" t="s">
        <v>373</v>
      </c>
      <c r="E14" s="53" t="s">
        <v>700</v>
      </c>
      <c r="F14" s="53" t="s">
        <v>701</v>
      </c>
      <c r="G14" s="63" t="s">
        <v>735</v>
      </c>
      <c r="H14" s="109" t="s">
        <v>738</v>
      </c>
      <c r="I14" s="86"/>
      <c r="J14" s="86"/>
      <c r="K14" s="86"/>
    </row>
    <row r="15" spans="1:11" s="9" customFormat="1" ht="39.950000000000003" customHeight="1" x14ac:dyDescent="0.2">
      <c r="A15" s="64" t="s">
        <v>711</v>
      </c>
      <c r="B15" s="47">
        <v>42566</v>
      </c>
      <c r="C15" s="53" t="s">
        <v>712</v>
      </c>
      <c r="D15" s="53" t="s">
        <v>373</v>
      </c>
      <c r="E15" s="53" t="s">
        <v>713</v>
      </c>
      <c r="F15" s="53" t="s">
        <v>714</v>
      </c>
      <c r="G15" s="63" t="s">
        <v>740</v>
      </c>
      <c r="H15" s="109" t="s">
        <v>742</v>
      </c>
      <c r="I15" s="86"/>
      <c r="J15" s="86"/>
      <c r="K15" s="86"/>
    </row>
    <row r="16" spans="1:11" s="9" customFormat="1" ht="39.950000000000003" customHeight="1" x14ac:dyDescent="0.2">
      <c r="A16" s="64" t="s">
        <v>726</v>
      </c>
      <c r="B16" s="47">
        <v>42570</v>
      </c>
      <c r="C16" s="53" t="s">
        <v>732</v>
      </c>
      <c r="D16" s="53" t="s">
        <v>733</v>
      </c>
      <c r="E16" s="53" t="s">
        <v>734</v>
      </c>
      <c r="F16" s="53" t="s">
        <v>610</v>
      </c>
      <c r="G16" s="63" t="s">
        <v>748</v>
      </c>
      <c r="H16" s="83" t="s">
        <v>745</v>
      </c>
      <c r="I16" s="53"/>
      <c r="J16" s="53"/>
      <c r="K16" s="53"/>
    </row>
    <row r="17" spans="1:12" s="9" customFormat="1" ht="39.950000000000003" customHeight="1" x14ac:dyDescent="0.2">
      <c r="A17" s="64" t="s">
        <v>756</v>
      </c>
      <c r="B17" s="47" t="s">
        <v>757</v>
      </c>
      <c r="C17" s="53" t="s">
        <v>758</v>
      </c>
      <c r="D17" s="53" t="s">
        <v>373</v>
      </c>
      <c r="E17" s="53" t="s">
        <v>759</v>
      </c>
      <c r="F17" s="53" t="s">
        <v>760</v>
      </c>
      <c r="G17" s="53" t="s">
        <v>759</v>
      </c>
      <c r="H17" s="64"/>
      <c r="I17" s="53"/>
      <c r="J17" s="53"/>
      <c r="K17" s="53"/>
    </row>
    <row r="18" spans="1:12" s="9" customFormat="1" ht="39.950000000000003" customHeight="1" x14ac:dyDescent="0.2">
      <c r="A18" s="77" t="s">
        <v>800</v>
      </c>
      <c r="B18" s="78" t="s">
        <v>791</v>
      </c>
      <c r="C18" s="79" t="s">
        <v>818</v>
      </c>
      <c r="D18" s="79" t="s">
        <v>804</v>
      </c>
      <c r="E18" s="79" t="s">
        <v>805</v>
      </c>
      <c r="F18" s="79" t="s">
        <v>77</v>
      </c>
      <c r="G18" s="79" t="s">
        <v>805</v>
      </c>
      <c r="H18" s="77" t="s">
        <v>806</v>
      </c>
      <c r="I18" s="53"/>
      <c r="J18" s="53"/>
      <c r="K18" s="53"/>
    </row>
    <row r="19" spans="1:12" s="9" customFormat="1" ht="39.950000000000003" customHeight="1" x14ac:dyDescent="0.2">
      <c r="A19" s="64" t="s">
        <v>829</v>
      </c>
      <c r="B19" s="47" t="s">
        <v>825</v>
      </c>
      <c r="C19" s="53" t="s">
        <v>834</v>
      </c>
      <c r="D19" s="53" t="s">
        <v>373</v>
      </c>
      <c r="E19" s="53" t="s">
        <v>835</v>
      </c>
      <c r="F19" s="53" t="s">
        <v>836</v>
      </c>
      <c r="G19" s="53" t="s">
        <v>835</v>
      </c>
      <c r="H19" s="64"/>
      <c r="I19" s="53"/>
      <c r="J19" s="53"/>
      <c r="K19" s="53"/>
    </row>
    <row r="20" spans="1:12" s="9" customFormat="1" ht="39.950000000000003" customHeight="1" x14ac:dyDescent="0.2">
      <c r="A20" s="64" t="s">
        <v>831</v>
      </c>
      <c r="B20" s="47" t="s">
        <v>825</v>
      </c>
      <c r="C20" s="53" t="s">
        <v>840</v>
      </c>
      <c r="D20" s="53" t="s">
        <v>733</v>
      </c>
      <c r="E20" s="53" t="s">
        <v>841</v>
      </c>
      <c r="F20" s="53" t="s">
        <v>842</v>
      </c>
      <c r="G20" s="53" t="s">
        <v>841</v>
      </c>
      <c r="H20" s="64"/>
      <c r="I20" s="53"/>
      <c r="J20" s="53"/>
      <c r="K20" s="53"/>
    </row>
    <row r="21" spans="1:12" s="9" customFormat="1" ht="39.950000000000003" customHeight="1" x14ac:dyDescent="0.2">
      <c r="A21" s="64" t="s">
        <v>865</v>
      </c>
      <c r="B21" s="47" t="s">
        <v>872</v>
      </c>
      <c r="C21" s="53" t="s">
        <v>866</v>
      </c>
      <c r="D21" s="53" t="s">
        <v>868</v>
      </c>
      <c r="E21" s="53" t="s">
        <v>869</v>
      </c>
      <c r="F21" s="53" t="s">
        <v>77</v>
      </c>
      <c r="G21" s="53" t="s">
        <v>904</v>
      </c>
      <c r="H21" s="118" t="s">
        <v>911</v>
      </c>
      <c r="I21" s="103">
        <v>42627</v>
      </c>
      <c r="J21" s="53"/>
      <c r="K21" s="53"/>
    </row>
    <row r="22" spans="1:12" s="9" customFormat="1" ht="39.950000000000003" customHeight="1" x14ac:dyDescent="0.2">
      <c r="A22" s="64" t="s">
        <v>932</v>
      </c>
      <c r="B22" s="47" t="s">
        <v>954</v>
      </c>
      <c r="C22" s="53" t="s">
        <v>933</v>
      </c>
      <c r="D22" s="53" t="s">
        <v>868</v>
      </c>
      <c r="E22" s="53" t="s">
        <v>931</v>
      </c>
      <c r="F22" s="53" t="s">
        <v>77</v>
      </c>
      <c r="G22" s="53" t="s">
        <v>931</v>
      </c>
      <c r="H22" s="53"/>
      <c r="I22" s="103">
        <v>42647</v>
      </c>
      <c r="J22" s="53"/>
      <c r="K22" s="53"/>
    </row>
    <row r="23" spans="1:12" s="9" customFormat="1" ht="39.950000000000003" customHeight="1" x14ac:dyDescent="0.2">
      <c r="A23" s="64" t="s">
        <v>934</v>
      </c>
      <c r="B23" s="47" t="s">
        <v>954</v>
      </c>
      <c r="C23" s="53" t="s">
        <v>935</v>
      </c>
      <c r="D23" s="53" t="s">
        <v>868</v>
      </c>
      <c r="E23" s="53" t="s">
        <v>936</v>
      </c>
      <c r="F23" s="53" t="s">
        <v>77</v>
      </c>
      <c r="G23" s="53" t="s">
        <v>936</v>
      </c>
      <c r="H23" s="53"/>
      <c r="I23" s="103">
        <v>42647</v>
      </c>
      <c r="J23" s="53"/>
      <c r="K23" s="53"/>
    </row>
    <row r="24" spans="1:12" s="9" customFormat="1" ht="39.950000000000003" customHeight="1" x14ac:dyDescent="0.2">
      <c r="A24" s="64" t="s">
        <v>937</v>
      </c>
      <c r="B24" s="47" t="s">
        <v>954</v>
      </c>
      <c r="C24" s="53" t="s">
        <v>938</v>
      </c>
      <c r="D24" s="53" t="s">
        <v>868</v>
      </c>
      <c r="E24" s="53" t="s">
        <v>939</v>
      </c>
      <c r="F24" s="53" t="s">
        <v>77</v>
      </c>
      <c r="G24" s="53" t="s">
        <v>939</v>
      </c>
      <c r="H24" s="53"/>
      <c r="I24" s="103"/>
      <c r="J24" s="53"/>
      <c r="K24" s="53"/>
    </row>
    <row r="25" spans="1:12" s="9" customFormat="1" ht="39.950000000000003" customHeight="1" x14ac:dyDescent="0.2">
      <c r="A25" s="66" t="s">
        <v>978</v>
      </c>
      <c r="B25" s="67" t="s">
        <v>980</v>
      </c>
      <c r="C25" s="68" t="s">
        <v>986</v>
      </c>
      <c r="D25" s="68" t="s">
        <v>868</v>
      </c>
      <c r="E25" s="68"/>
      <c r="F25" s="68" t="s">
        <v>988</v>
      </c>
      <c r="G25" s="68" t="s">
        <v>1009</v>
      </c>
      <c r="H25" s="66" t="s">
        <v>1011</v>
      </c>
      <c r="I25" s="108">
        <v>42654</v>
      </c>
      <c r="J25" s="68"/>
      <c r="K25" s="68"/>
      <c r="L25" s="68"/>
    </row>
    <row r="26" spans="1:12" s="9" customFormat="1" ht="39.950000000000003" customHeight="1" x14ac:dyDescent="0.2">
      <c r="A26" s="44"/>
      <c r="B26" s="50"/>
      <c r="C26" s="56"/>
      <c r="D26" s="57"/>
      <c r="E26" s="57"/>
      <c r="F26" s="57"/>
      <c r="G26" s="44"/>
      <c r="H26" s="57"/>
      <c r="I26" s="53"/>
      <c r="J26" s="53"/>
      <c r="K26" s="53"/>
    </row>
    <row r="27" spans="1:12" s="9" customFormat="1" ht="39.950000000000003" customHeight="1" x14ac:dyDescent="0.2">
      <c r="A27" s="44"/>
      <c r="B27" s="50"/>
      <c r="C27" s="56"/>
      <c r="D27" s="57"/>
      <c r="E27" s="57"/>
      <c r="F27" s="57"/>
      <c r="G27" s="44"/>
      <c r="H27" s="57"/>
      <c r="I27" s="53"/>
      <c r="J27" s="53"/>
      <c r="K27" s="53"/>
    </row>
    <row r="28" spans="1:12" s="9" customFormat="1" ht="39.950000000000003" customHeight="1" x14ac:dyDescent="0.2">
      <c r="A28" s="44"/>
      <c r="B28" s="50"/>
      <c r="C28" s="56"/>
      <c r="D28" s="57"/>
      <c r="E28" s="57"/>
      <c r="F28" s="57"/>
      <c r="G28" s="44"/>
      <c r="H28" s="57"/>
      <c r="I28" s="53"/>
      <c r="J28" s="53"/>
      <c r="K28" s="53"/>
    </row>
    <row r="29" spans="1:12" s="9" customFormat="1" ht="39.950000000000003" customHeight="1" x14ac:dyDescent="0.2">
      <c r="A29" s="44"/>
      <c r="B29" s="50"/>
      <c r="C29" s="56"/>
      <c r="D29" s="57"/>
      <c r="E29" s="57"/>
      <c r="F29" s="57"/>
      <c r="G29" s="44"/>
      <c r="H29" s="57"/>
      <c r="I29" s="53"/>
      <c r="J29" s="53"/>
      <c r="K29" s="53"/>
    </row>
    <row r="30" spans="1:12" s="9" customFormat="1" ht="39.950000000000003" customHeight="1" x14ac:dyDescent="0.2">
      <c r="A30" s="44"/>
      <c r="B30" s="50"/>
      <c r="C30" s="56"/>
      <c r="D30" s="57"/>
      <c r="E30" s="57"/>
      <c r="F30" s="57"/>
      <c r="G30" s="44"/>
      <c r="H30" s="57"/>
      <c r="I30" s="53"/>
      <c r="J30" s="53"/>
      <c r="K30" s="53"/>
    </row>
    <row r="31" spans="1:12" s="9" customFormat="1" ht="39.950000000000003" customHeight="1" x14ac:dyDescent="0.2">
      <c r="A31" s="44"/>
      <c r="B31" s="50"/>
      <c r="C31" s="56"/>
      <c r="D31" s="57"/>
      <c r="E31" s="57"/>
      <c r="F31" s="57"/>
      <c r="G31" s="44"/>
      <c r="H31" s="57"/>
      <c r="I31" s="53"/>
      <c r="J31" s="53"/>
      <c r="K31" s="53"/>
    </row>
    <row r="32" spans="1:12" s="9" customFormat="1" ht="39.950000000000003" customHeight="1" x14ac:dyDescent="0.2">
      <c r="A32" s="44"/>
      <c r="B32" s="50"/>
      <c r="C32" s="56"/>
      <c r="D32" s="57"/>
      <c r="E32" s="57"/>
      <c r="F32" s="57"/>
      <c r="G32" s="44"/>
      <c r="H32" s="57"/>
      <c r="I32" s="53"/>
      <c r="J32" s="53"/>
      <c r="K32" s="53"/>
    </row>
    <row r="33" spans="1:11" s="9" customFormat="1" ht="39.950000000000003" customHeight="1" x14ac:dyDescent="0.2">
      <c r="A33" s="44"/>
      <c r="B33" s="50"/>
      <c r="C33" s="56"/>
      <c r="D33" s="57"/>
      <c r="E33" s="57"/>
      <c r="F33" s="57"/>
      <c r="G33" s="44"/>
      <c r="H33" s="57"/>
      <c r="I33" s="53"/>
      <c r="J33" s="53"/>
      <c r="K33" s="53"/>
    </row>
    <row r="34" spans="1:11" s="9" customFormat="1" ht="39.950000000000003" customHeight="1" x14ac:dyDescent="0.2">
      <c r="A34" s="44"/>
      <c r="B34" s="50"/>
      <c r="C34" s="56"/>
      <c r="D34" s="57"/>
      <c r="E34" s="57"/>
      <c r="F34" s="57"/>
      <c r="G34" s="44"/>
      <c r="H34" s="57"/>
      <c r="I34" s="53"/>
      <c r="J34" s="53"/>
      <c r="K34" s="53"/>
    </row>
    <row r="35" spans="1:11" s="9" customFormat="1" ht="39.950000000000003" customHeight="1" x14ac:dyDescent="0.2">
      <c r="A35" s="44"/>
      <c r="B35" s="50"/>
      <c r="C35" s="56"/>
      <c r="D35" s="57"/>
      <c r="E35" s="57"/>
      <c r="F35" s="57"/>
      <c r="G35" s="44"/>
      <c r="H35" s="57"/>
      <c r="I35" s="53"/>
      <c r="J35" s="53"/>
      <c r="K35" s="53"/>
    </row>
    <row r="36" spans="1:11" s="9" customFormat="1" ht="39.950000000000003" customHeight="1" x14ac:dyDescent="0.2">
      <c r="A36" s="44"/>
      <c r="B36" s="50"/>
      <c r="C36" s="56"/>
      <c r="D36" s="57"/>
      <c r="E36" s="57"/>
      <c r="F36" s="57"/>
      <c r="G36" s="44"/>
      <c r="H36" s="57"/>
      <c r="I36" s="53"/>
      <c r="J36" s="53"/>
      <c r="K36" s="53"/>
    </row>
    <row r="37" spans="1:11" s="9" customFormat="1" ht="39.950000000000003" customHeight="1" x14ac:dyDescent="0.2">
      <c r="A37" s="44"/>
      <c r="B37" s="50"/>
      <c r="C37" s="56"/>
      <c r="D37" s="57"/>
      <c r="E37" s="57"/>
      <c r="F37" s="57"/>
      <c r="G37" s="44"/>
      <c r="H37" s="57"/>
      <c r="I37" s="53"/>
      <c r="J37" s="53"/>
      <c r="K37" s="53"/>
    </row>
    <row r="38" spans="1:11" s="9" customFormat="1" ht="39.950000000000003" customHeight="1" x14ac:dyDescent="0.2">
      <c r="A38" s="44"/>
      <c r="B38" s="50"/>
      <c r="C38" s="56"/>
      <c r="D38" s="57"/>
      <c r="E38" s="57"/>
      <c r="F38" s="57"/>
      <c r="G38" s="44"/>
      <c r="H38" s="57"/>
      <c r="I38" s="53"/>
      <c r="J38" s="53"/>
      <c r="K38" s="53"/>
    </row>
    <row r="39" spans="1:11" s="9" customFormat="1" ht="39.950000000000003" customHeight="1" x14ac:dyDescent="0.2">
      <c r="A39" s="44"/>
      <c r="B39" s="50"/>
      <c r="C39" s="56"/>
      <c r="D39" s="57"/>
      <c r="E39" s="57"/>
      <c r="F39" s="57"/>
      <c r="G39" s="44"/>
      <c r="H39" s="57"/>
      <c r="I39" s="53"/>
      <c r="J39" s="53"/>
      <c r="K39" s="53"/>
    </row>
    <row r="40" spans="1:11" s="9" customFormat="1" ht="39.950000000000003" customHeight="1" x14ac:dyDescent="0.2">
      <c r="A40" s="44"/>
      <c r="B40" s="50"/>
      <c r="C40" s="56"/>
      <c r="D40" s="57"/>
      <c r="E40" s="57"/>
      <c r="F40" s="57"/>
      <c r="G40" s="44"/>
      <c r="H40" s="57"/>
      <c r="I40" s="53"/>
      <c r="J40" s="53"/>
      <c r="K40" s="53"/>
    </row>
    <row r="41" spans="1:11" s="9" customFormat="1" ht="39.950000000000003" customHeight="1" x14ac:dyDescent="0.2">
      <c r="A41" s="44"/>
      <c r="B41" s="50"/>
      <c r="C41" s="56"/>
      <c r="D41" s="57"/>
      <c r="E41" s="57"/>
      <c r="F41" s="57"/>
      <c r="G41" s="44"/>
      <c r="H41" s="57"/>
      <c r="I41" s="53"/>
      <c r="J41" s="53"/>
      <c r="K41" s="53"/>
    </row>
    <row r="42" spans="1:11" s="9" customFormat="1" ht="39.950000000000003" customHeight="1" x14ac:dyDescent="0.2">
      <c r="A42" s="44"/>
      <c r="B42" s="50"/>
      <c r="C42" s="56"/>
      <c r="D42" s="57"/>
      <c r="E42" s="57"/>
      <c r="F42" s="57"/>
      <c r="G42" s="44"/>
      <c r="H42" s="57"/>
      <c r="I42" s="53"/>
      <c r="J42" s="53"/>
      <c r="K42" s="53"/>
    </row>
    <row r="43" spans="1:11" s="9" customFormat="1" ht="39.950000000000003" customHeight="1" x14ac:dyDescent="0.2">
      <c r="A43" s="44"/>
      <c r="B43" s="50"/>
      <c r="C43" s="56"/>
      <c r="D43" s="57"/>
      <c r="E43" s="57"/>
      <c r="F43" s="57"/>
      <c r="G43" s="44"/>
      <c r="H43" s="57"/>
      <c r="I43" s="53"/>
      <c r="J43" s="53"/>
      <c r="K43" s="53"/>
    </row>
    <row r="44" spans="1:11" s="9" customFormat="1" ht="39.950000000000003" customHeight="1" x14ac:dyDescent="0.2">
      <c r="A44" s="44"/>
      <c r="B44" s="50"/>
      <c r="C44" s="56"/>
      <c r="D44" s="57"/>
      <c r="E44" s="57"/>
      <c r="F44" s="57"/>
      <c r="G44" s="44"/>
      <c r="H44" s="57"/>
      <c r="I44" s="53"/>
      <c r="J44" s="53"/>
      <c r="K44" s="53"/>
    </row>
    <row r="45" spans="1:11" s="9" customFormat="1" ht="39.950000000000003" customHeight="1" x14ac:dyDescent="0.2">
      <c r="A45" s="45"/>
      <c r="B45" s="51"/>
      <c r="C45" s="58"/>
      <c r="D45" s="59"/>
      <c r="E45" s="59"/>
      <c r="F45" s="59"/>
      <c r="G45" s="45"/>
      <c r="H45" s="59"/>
      <c r="I45" s="53"/>
      <c r="J45" s="53"/>
      <c r="K45" s="53"/>
    </row>
    <row r="46" spans="1:11" s="9" customFormat="1" ht="39.950000000000003" customHeight="1" x14ac:dyDescent="0.2">
      <c r="A46" s="45"/>
      <c r="B46" s="51"/>
      <c r="C46" s="58"/>
      <c r="D46" s="59"/>
      <c r="E46" s="59"/>
      <c r="F46" s="59"/>
      <c r="G46" s="45"/>
      <c r="H46" s="59"/>
      <c r="I46" s="53"/>
      <c r="J46" s="53"/>
      <c r="K46" s="53"/>
    </row>
    <row r="47" spans="1:11" s="9" customFormat="1" ht="39.950000000000003" customHeight="1" x14ac:dyDescent="0.2">
      <c r="A47" s="45"/>
      <c r="B47" s="51"/>
      <c r="C47" s="58"/>
      <c r="D47" s="59"/>
      <c r="E47" s="59"/>
      <c r="F47" s="59"/>
      <c r="G47" s="45"/>
      <c r="H47" s="59"/>
      <c r="I47" s="53"/>
      <c r="J47" s="53"/>
      <c r="K47" s="53"/>
    </row>
    <row r="48" spans="1:11" s="9" customFormat="1" ht="39.950000000000003" customHeight="1" x14ac:dyDescent="0.2">
      <c r="A48" s="45"/>
      <c r="B48" s="51"/>
      <c r="C48" s="58"/>
      <c r="D48" s="59"/>
      <c r="E48" s="59"/>
      <c r="F48" s="59"/>
      <c r="G48" s="45"/>
      <c r="H48" s="59"/>
      <c r="I48" s="53"/>
      <c r="J48" s="53"/>
      <c r="K48" s="53"/>
    </row>
    <row r="49" spans="1:11" s="9" customFormat="1" ht="39.950000000000003" customHeight="1" x14ac:dyDescent="0.2">
      <c r="A49" s="45"/>
      <c r="B49" s="51"/>
      <c r="C49" s="58"/>
      <c r="D49" s="59"/>
      <c r="E49" s="59"/>
      <c r="F49" s="59"/>
      <c r="G49" s="45"/>
      <c r="H49" s="59"/>
      <c r="I49" s="53"/>
      <c r="J49" s="53"/>
      <c r="K49" s="53"/>
    </row>
    <row r="50" spans="1:11" s="9" customFormat="1" ht="39.950000000000003" customHeight="1" x14ac:dyDescent="0.2">
      <c r="A50" s="45"/>
      <c r="B50" s="51"/>
      <c r="C50" s="58"/>
      <c r="D50" s="59"/>
      <c r="E50" s="59"/>
      <c r="F50" s="59"/>
      <c r="G50" s="45"/>
      <c r="H50" s="59"/>
      <c r="I50" s="53"/>
      <c r="J50" s="53"/>
      <c r="K50" s="53"/>
    </row>
    <row r="51" spans="1:11" s="9" customFormat="1" ht="39.950000000000003" customHeight="1" x14ac:dyDescent="0.2">
      <c r="A51" s="45"/>
      <c r="B51" s="51"/>
      <c r="C51" s="58"/>
      <c r="D51" s="59"/>
      <c r="E51" s="59"/>
      <c r="F51" s="59"/>
      <c r="G51" s="45"/>
      <c r="H51" s="59"/>
      <c r="I51" s="53"/>
      <c r="J51" s="53"/>
      <c r="K51" s="53"/>
    </row>
    <row r="52" spans="1:11" ht="39.950000000000003" customHeight="1" x14ac:dyDescent="0.2">
      <c r="A52" s="46"/>
      <c r="B52" s="52"/>
      <c r="C52" s="60"/>
      <c r="D52" s="61"/>
      <c r="E52" s="61"/>
      <c r="F52" s="61"/>
      <c r="G52" s="62"/>
      <c r="H52" s="61"/>
      <c r="I52" s="53"/>
      <c r="J52" s="53"/>
      <c r="K52" s="53"/>
    </row>
    <row r="53" spans="1:11" ht="13.5" thickBot="1" x14ac:dyDescent="0.25"/>
    <row r="54" spans="1:11" ht="13.5" thickBot="1" x14ac:dyDescent="0.25">
      <c r="A54" s="5"/>
      <c r="B54" s="4" t="s">
        <v>9</v>
      </c>
      <c r="C54" s="19"/>
      <c r="D54" s="4" t="s">
        <v>11</v>
      </c>
    </row>
    <row r="55" spans="1:11" ht="8.25" customHeight="1" thickBot="1" x14ac:dyDescent="0.25"/>
    <row r="56" spans="1:11" ht="13.5" thickBot="1" x14ac:dyDescent="0.25">
      <c r="A56" s="6"/>
      <c r="B56" s="4" t="s">
        <v>10</v>
      </c>
      <c r="C56" s="20"/>
      <c r="D56" s="4" t="s">
        <v>12</v>
      </c>
    </row>
    <row r="57" spans="1:11" ht="7.5" customHeight="1" x14ac:dyDescent="0.2"/>
    <row r="58" spans="1:11" x14ac:dyDescent="0.2"/>
    <row r="59" spans="1:11" ht="9.75" customHeight="1" x14ac:dyDescent="0.2"/>
    <row r="60" spans="1:11" x14ac:dyDescent="0.2"/>
    <row r="61" spans="1:11" x14ac:dyDescent="0.2"/>
    <row r="62" spans="1:11" x14ac:dyDescent="0.2"/>
    <row r="63" spans="1:11" x14ac:dyDescent="0.2"/>
    <row r="64" spans="1:11" hidden="1" x14ac:dyDescent="0.2"/>
    <row r="65" spans="9:10" hidden="1" x14ac:dyDescent="0.2"/>
    <row r="66" spans="9:10" hidden="1" x14ac:dyDescent="0.2"/>
    <row r="67" spans="9:10" hidden="1" x14ac:dyDescent="0.2"/>
    <row r="68" spans="9:10" hidden="1" x14ac:dyDescent="0.2"/>
    <row r="69" spans="9:10" hidden="1" x14ac:dyDescent="0.2"/>
    <row r="70" spans="9:10" hidden="1" x14ac:dyDescent="0.2"/>
    <row r="71" spans="9:10" hidden="1" x14ac:dyDescent="0.2"/>
    <row r="72" spans="9:10" hidden="1" x14ac:dyDescent="0.2"/>
    <row r="73" spans="9:10" x14ac:dyDescent="0.2"/>
    <row r="74" spans="9:10" x14ac:dyDescent="0.2"/>
    <row r="75" spans="9:10" x14ac:dyDescent="0.2"/>
    <row r="76" spans="9:10" x14ac:dyDescent="0.2"/>
    <row r="77" spans="9:10" x14ac:dyDescent="0.2"/>
    <row r="78" spans="9:10" ht="13.5" thickBot="1" x14ac:dyDescent="0.25"/>
    <row r="79" spans="9:10" ht="16.5" thickTop="1" x14ac:dyDescent="0.25">
      <c r="I79" s="41" t="s">
        <v>57</v>
      </c>
      <c r="J79" s="42">
        <f>COUNT(A9:A52)</f>
        <v>0</v>
      </c>
    </row>
    <row r="80" spans="9:10" x14ac:dyDescent="0.2">
      <c r="I80" s="35" t="s">
        <v>40</v>
      </c>
      <c r="J80" s="36">
        <f>COUNTIFS($J$9:$J$52,"COMISIÓN HACIENDA")</f>
        <v>0</v>
      </c>
    </row>
    <row r="81" spans="9:10" x14ac:dyDescent="0.2">
      <c r="I81" s="35" t="s">
        <v>21</v>
      </c>
      <c r="J81" s="36">
        <f>COUNTIFS($I$9:$I$52,"PENDIENTE DEBATE")</f>
        <v>0</v>
      </c>
    </row>
    <row r="82" spans="9:10" x14ac:dyDescent="0.2">
      <c r="I82" s="35" t="s">
        <v>41</v>
      </c>
      <c r="J82" s="36">
        <f>SUM(J83:J84)</f>
        <v>0</v>
      </c>
    </row>
    <row r="83" spans="9:10" x14ac:dyDescent="0.2">
      <c r="I83" s="38" t="s">
        <v>32</v>
      </c>
      <c r="J83" s="39">
        <f>COUNTIFS($I$9:$I$52,"CITAR NUEVAMENTE")</f>
        <v>0</v>
      </c>
    </row>
    <row r="84" spans="9:10" x14ac:dyDescent="0.2">
      <c r="I84" s="38" t="s">
        <v>22</v>
      </c>
      <c r="J84" s="39">
        <f>COUNTIFS($I$9:$I$52,"DEBATE CONCLUIDO")</f>
        <v>0</v>
      </c>
    </row>
    <row r="85" spans="9:10" x14ac:dyDescent="0.2">
      <c r="I85" s="35" t="s">
        <v>43</v>
      </c>
      <c r="J85" s="36">
        <f>COUNTIFS($I$9:$I$52,"ARCHIVADA")</f>
        <v>0</v>
      </c>
    </row>
    <row r="86" spans="9:10" x14ac:dyDescent="0.2">
      <c r="I86" s="35" t="s">
        <v>44</v>
      </c>
      <c r="J86" s="36">
        <f>SUM(J87:J89)</f>
        <v>0</v>
      </c>
    </row>
    <row r="87" spans="9:10" x14ac:dyDescent="0.2">
      <c r="I87" s="38" t="s">
        <v>58</v>
      </c>
      <c r="J87" s="40">
        <f>COUNTIFS($J$9:$J$52,"TRASLADADA A COM. PLAN")</f>
        <v>0</v>
      </c>
    </row>
    <row r="88" spans="9:10" x14ac:dyDescent="0.2">
      <c r="I88" s="38" t="s">
        <v>59</v>
      </c>
      <c r="J88" s="40">
        <f>COUNTIFS($J$9:$J$52,"TRASLADADA A COM. GOBIERNO")</f>
        <v>0</v>
      </c>
    </row>
    <row r="89" spans="9:10" x14ac:dyDescent="0.2">
      <c r="I89" s="38" t="s">
        <v>60</v>
      </c>
      <c r="J89" s="40">
        <f>COUNTIFS($J$9:$J$52,"TRASLADADA A SEC. GRAL")</f>
        <v>0</v>
      </c>
    </row>
    <row r="90" spans="9:10" x14ac:dyDescent="0.2">
      <c r="I90" s="35" t="s">
        <v>45</v>
      </c>
      <c r="J90" s="36">
        <f>SUM(J91:J93)</f>
        <v>1</v>
      </c>
    </row>
    <row r="91" spans="9:10" x14ac:dyDescent="0.2">
      <c r="I91" s="33" t="s">
        <v>61</v>
      </c>
      <c r="J91" s="34">
        <f>COUNTIFS($J$9:$J$52,"RECIBIDA DE COM. PLAN")</f>
        <v>0</v>
      </c>
    </row>
    <row r="92" spans="9:10" x14ac:dyDescent="0.2">
      <c r="I92" s="33" t="s">
        <v>62</v>
      </c>
      <c r="J92" s="34">
        <f>COUNTIFS($J$9:$J$52,"RECIBIDA DE COM. GOBIERNO")</f>
        <v>0</v>
      </c>
    </row>
    <row r="93" spans="9:10" x14ac:dyDescent="0.2">
      <c r="I93" s="33" t="s">
        <v>63</v>
      </c>
      <c r="J93" s="34">
        <f>COUNTIFS($J$9:$J$52,"RECIBIDA DE SEC. GRAL")</f>
        <v>1</v>
      </c>
    </row>
    <row r="94" spans="9:10" ht="13.5" thickBot="1" x14ac:dyDescent="0.25">
      <c r="I94" s="37" t="s">
        <v>33</v>
      </c>
      <c r="J94" s="36">
        <f>COUNTIFS($K$9:$K$52,"PRIORIZADAS")</f>
        <v>0</v>
      </c>
    </row>
    <row r="95" spans="9:10" ht="13.5" thickTop="1" x14ac:dyDescent="0.2"/>
    <row r="96" spans="9:10" x14ac:dyDescent="0.2"/>
    <row r="97" x14ac:dyDescent="0.2"/>
    <row r="98" x14ac:dyDescent="0.2"/>
    <row r="99" x14ac:dyDescent="0.2"/>
    <row r="100" x14ac:dyDescent="0.2"/>
    <row r="101" x14ac:dyDescent="0.2"/>
    <row r="102" x14ac:dyDescent="0.2"/>
    <row r="103" x14ac:dyDescent="0.2"/>
    <row r="104" x14ac:dyDescent="0.2"/>
    <row r="105" x14ac:dyDescent="0.2"/>
  </sheetData>
  <autoFilter ref="A8:K8"/>
  <mergeCells count="7">
    <mergeCell ref="A7:H7"/>
    <mergeCell ref="A1:B3"/>
    <mergeCell ref="C1:G1"/>
    <mergeCell ref="C2:G3"/>
    <mergeCell ref="B4:H4"/>
    <mergeCell ref="A5:H5"/>
    <mergeCell ref="A6:H6"/>
  </mergeCells>
  <printOptions horizontalCentered="1" verticalCentered="1"/>
  <pageMargins left="0.15748031496062992" right="0.15748031496062992" top="0.43307086614173229" bottom="0.43307086614173229" header="0" footer="0"/>
  <pageSetup paperSize="14" scale="80" orientation="landscape" r:id="rId1"/>
  <headerFooter alignWithMargins="0">
    <oddFooter>&amp;L&amp;G&amp;C&amp;9“EL CONCEJO VIVE Y SIENTE A BOGOTA”
&amp;R&amp;G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Hoja1!$C$5:$C$7</xm:f>
          </x14:formula1>
          <xm:sqref>K10:K24 K26:K52 L25</xm:sqref>
        </x14:dataValidation>
        <x14:dataValidation type="list" allowBlank="1" showInputMessage="1" showErrorMessage="1">
          <x14:formula1>
            <xm:f>Hoja1!$A$5:$A$12</xm:f>
          </x14:formula1>
          <xm:sqref>J10:J24 J26:J52 K25</xm:sqref>
        </x14:dataValidation>
        <x14:dataValidation type="list" allowBlank="1" showInputMessage="1" showErrorMessage="1">
          <x14:formula1>
            <xm:f>Hoja1!$B$5:$B$9</xm:f>
          </x14:formula1>
          <xm:sqref>I10:I20 I26:I52 J25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07"/>
  <sheetViews>
    <sheetView topLeftCell="A6" zoomScale="85" zoomScaleNormal="85" workbookViewId="0">
      <selection activeCell="B9" sqref="B9"/>
    </sheetView>
  </sheetViews>
  <sheetFormatPr baseColWidth="10" defaultColWidth="0" defaultRowHeight="12.75" customHeight="1" zeroHeight="1" x14ac:dyDescent="0.2"/>
  <cols>
    <col min="1" max="1" width="11.85546875" style="1" customWidth="1"/>
    <col min="2" max="2" width="23.28515625" style="1" customWidth="1"/>
    <col min="3" max="3" width="38.42578125" style="18" customWidth="1"/>
    <col min="4" max="4" width="28.28515625" style="1" customWidth="1"/>
    <col min="5" max="5" width="27.85546875" style="1" customWidth="1"/>
    <col min="6" max="6" width="24.5703125" style="1" customWidth="1"/>
    <col min="7" max="7" width="31.28515625" style="2" customWidth="1"/>
    <col min="8" max="9" width="20.85546875" style="1" customWidth="1"/>
    <col min="10" max="10" width="24.5703125" style="1" customWidth="1"/>
    <col min="11" max="11" width="20.85546875" style="1" customWidth="1"/>
    <col min="12" max="12" width="11.42578125" style="1" customWidth="1"/>
    <col min="13" max="16384" width="0" style="1" hidden="1"/>
  </cols>
  <sheetData>
    <row r="1" spans="1:11" ht="30.75" customHeight="1" x14ac:dyDescent="0.2">
      <c r="A1" s="137" t="s">
        <v>17</v>
      </c>
      <c r="B1" s="138"/>
      <c r="C1" s="152" t="s">
        <v>37</v>
      </c>
      <c r="D1" s="152"/>
      <c r="E1" s="152"/>
      <c r="F1" s="152"/>
      <c r="G1" s="153"/>
      <c r="H1" s="15" t="s">
        <v>15</v>
      </c>
      <c r="I1" s="16"/>
      <c r="J1" s="16"/>
      <c r="K1" s="16"/>
    </row>
    <row r="2" spans="1:11" ht="29.25" customHeight="1" x14ac:dyDescent="0.2">
      <c r="A2" s="139"/>
      <c r="B2" s="140"/>
      <c r="C2" s="146" t="s">
        <v>8</v>
      </c>
      <c r="D2" s="147"/>
      <c r="E2" s="147"/>
      <c r="F2" s="147"/>
      <c r="G2" s="148"/>
      <c r="H2" s="15" t="s">
        <v>13</v>
      </c>
      <c r="I2" s="16"/>
      <c r="J2" s="16"/>
      <c r="K2" s="16"/>
    </row>
    <row r="3" spans="1:11" ht="33.75" customHeight="1" x14ac:dyDescent="0.2">
      <c r="A3" s="141"/>
      <c r="B3" s="142"/>
      <c r="C3" s="149"/>
      <c r="D3" s="150"/>
      <c r="E3" s="150"/>
      <c r="F3" s="150"/>
      <c r="G3" s="151"/>
      <c r="H3" s="15" t="s">
        <v>16</v>
      </c>
      <c r="I3" s="16"/>
      <c r="J3" s="16"/>
      <c r="K3" s="16"/>
    </row>
    <row r="4" spans="1:11" ht="24" customHeight="1" x14ac:dyDescent="0.2">
      <c r="A4" s="7"/>
      <c r="B4" s="143" t="s">
        <v>18</v>
      </c>
      <c r="C4" s="143"/>
      <c r="D4" s="143"/>
      <c r="E4" s="143"/>
      <c r="F4" s="143"/>
      <c r="G4" s="143"/>
      <c r="H4" s="143"/>
      <c r="I4" s="8"/>
      <c r="J4" s="8"/>
      <c r="K4" s="8"/>
    </row>
    <row r="5" spans="1:11" ht="31.5" customHeight="1" x14ac:dyDescent="0.2">
      <c r="A5" s="144" t="s">
        <v>19</v>
      </c>
      <c r="B5" s="144"/>
      <c r="C5" s="144"/>
      <c r="D5" s="144"/>
      <c r="E5" s="144"/>
      <c r="F5" s="144"/>
      <c r="G5" s="144"/>
      <c r="H5" s="144"/>
      <c r="I5" s="13"/>
      <c r="J5" s="13"/>
      <c r="K5" s="13"/>
    </row>
    <row r="6" spans="1:11" ht="11.25" customHeight="1" x14ac:dyDescent="0.2">
      <c r="A6" s="144" t="s">
        <v>38</v>
      </c>
      <c r="B6" s="144"/>
      <c r="C6" s="144"/>
      <c r="D6" s="144"/>
      <c r="E6" s="144"/>
      <c r="F6" s="144"/>
      <c r="G6" s="144"/>
      <c r="H6" s="144"/>
      <c r="I6" s="13"/>
      <c r="J6" s="13"/>
      <c r="K6" s="13"/>
    </row>
    <row r="7" spans="1:11" ht="31.5" customHeight="1" x14ac:dyDescent="0.2">
      <c r="A7" s="145"/>
      <c r="B7" s="145"/>
      <c r="C7" s="145"/>
      <c r="D7" s="145"/>
      <c r="E7" s="145"/>
      <c r="F7" s="145"/>
      <c r="G7" s="145"/>
      <c r="H7" s="145"/>
      <c r="I7" s="12"/>
      <c r="J7" s="12"/>
      <c r="K7" s="12"/>
    </row>
    <row r="8" spans="1:11" s="9" customFormat="1" ht="47.25" customHeight="1" x14ac:dyDescent="0.2">
      <c r="A8" s="14" t="s">
        <v>14</v>
      </c>
      <c r="B8" s="10" t="s">
        <v>5</v>
      </c>
      <c r="C8" s="14" t="s">
        <v>6</v>
      </c>
      <c r="D8" s="11" t="s">
        <v>3</v>
      </c>
      <c r="E8" s="11" t="s">
        <v>0</v>
      </c>
      <c r="F8" s="11" t="s">
        <v>2</v>
      </c>
      <c r="G8" s="14" t="s">
        <v>1</v>
      </c>
      <c r="H8" s="11" t="s">
        <v>4</v>
      </c>
      <c r="I8" s="11" t="s">
        <v>20</v>
      </c>
      <c r="J8" s="11" t="s">
        <v>35</v>
      </c>
      <c r="K8" s="11" t="s">
        <v>36</v>
      </c>
    </row>
    <row r="9" spans="1:11" s="9" customFormat="1" ht="39.950000000000003" customHeight="1" x14ac:dyDescent="0.2">
      <c r="A9" s="49" t="str">
        <f>'RELAC. PROPOSIC.'!A22</f>
        <v>063</v>
      </c>
      <c r="B9" s="49">
        <f>'RELAC. PROPOSIC.'!B22</f>
        <v>42418</v>
      </c>
      <c r="C9" s="49" t="str">
        <f>'RELAC. PROPOSIC.'!C22</f>
        <v>Impuestos sobre vehículos automotores en Bogotá</v>
      </c>
      <c r="D9" s="49" t="str">
        <f>'RELAC. PROPOSIC.'!D22</f>
        <v>Honorables Concejales
GLORIA ELSY DÍAZ MARTÍNEZ
NELSON CUBIDES SALAZAR
ROGER CARRILLO CAMPO
PARTIDO CONSERVADOR COLOMBIANO</v>
      </c>
      <c r="E9" s="49" t="str">
        <f>'RELAC. PROPOSIC.'!E22</f>
        <v>Secret Distr Hacienda</v>
      </c>
      <c r="F9" s="49" t="str">
        <f>'RELAC. PROPOSIC.'!F22</f>
        <v xml:space="preserve">Contralor Distrital
Personero Distrital
Veedora Distrital
</v>
      </c>
      <c r="G9" s="49" t="str">
        <f>'RELAC. PROPOSIC.'!G22</f>
        <v>RESPT-S-D-HACIENDA (26-02-2016)</v>
      </c>
      <c r="H9" s="49" t="str">
        <f>'RELAC. PROPOSIC.'!H22</f>
        <v>ENVIO DE CUEST (23-02-2016)
PRIORIZADA
(08-06-2016)
1ER. DEBATE 
(21-06-2016)</v>
      </c>
      <c r="I9" s="49" t="str">
        <f>'RELAC. PROPOSIC.'!J22</f>
        <v>PENDIENTE DEBATE</v>
      </c>
      <c r="J9" s="49">
        <f>'RELAC. PROPOSIC.'!K22</f>
        <v>0</v>
      </c>
      <c r="K9" s="49" t="str">
        <f>'RELAC. PROPOSIC.'!L22</f>
        <v>PRIORIZADAS</v>
      </c>
    </row>
    <row r="10" spans="1:11" s="9" customFormat="1" ht="87" customHeight="1" x14ac:dyDescent="0.2">
      <c r="A10" s="85" t="s">
        <v>173</v>
      </c>
      <c r="B10" s="47" t="s">
        <v>160</v>
      </c>
      <c r="C10" s="86" t="s">
        <v>174</v>
      </c>
      <c r="D10" s="86" t="s">
        <v>535</v>
      </c>
      <c r="E10" s="86" t="s">
        <v>176</v>
      </c>
      <c r="F10" s="86" t="s">
        <v>123</v>
      </c>
      <c r="G10" s="44"/>
      <c r="H10" s="57"/>
      <c r="I10" s="53"/>
      <c r="J10" s="53"/>
      <c r="K10" s="53"/>
    </row>
    <row r="11" spans="1:11" s="9" customFormat="1" ht="98.25" customHeight="1" x14ac:dyDescent="0.2">
      <c r="A11" s="85" t="s">
        <v>177</v>
      </c>
      <c r="B11" s="47" t="s">
        <v>160</v>
      </c>
      <c r="C11" s="86" t="s">
        <v>178</v>
      </c>
      <c r="D11" s="86" t="s">
        <v>535</v>
      </c>
      <c r="E11" s="86" t="s">
        <v>179</v>
      </c>
      <c r="F11" s="86" t="s">
        <v>180</v>
      </c>
      <c r="G11" s="44"/>
      <c r="H11" s="57"/>
      <c r="I11" s="53"/>
      <c r="J11" s="53"/>
      <c r="K11" s="53"/>
    </row>
    <row r="12" spans="1:11" s="9" customFormat="1" ht="39.950000000000003" customHeight="1" x14ac:dyDescent="0.2">
      <c r="A12" s="85" t="s">
        <v>221</v>
      </c>
      <c r="B12" s="47" t="s">
        <v>225</v>
      </c>
      <c r="C12" s="86" t="s">
        <v>252</v>
      </c>
      <c r="D12" s="86" t="s">
        <v>535</v>
      </c>
      <c r="E12" s="86" t="s">
        <v>233</v>
      </c>
      <c r="F12" s="86" t="s">
        <v>123</v>
      </c>
      <c r="G12" s="87" t="s">
        <v>273</v>
      </c>
      <c r="H12" s="86" t="s">
        <v>536</v>
      </c>
      <c r="I12" s="86"/>
      <c r="J12" s="86"/>
      <c r="K12" s="86"/>
    </row>
    <row r="13" spans="1:11" s="9" customFormat="1" ht="39.950000000000003" customHeight="1" x14ac:dyDescent="0.2">
      <c r="A13" s="85" t="s">
        <v>260</v>
      </c>
      <c r="B13" s="47" t="s">
        <v>265</v>
      </c>
      <c r="C13" s="86" t="s">
        <v>277</v>
      </c>
      <c r="D13" s="86" t="s">
        <v>535</v>
      </c>
      <c r="E13" s="86" t="s">
        <v>278</v>
      </c>
      <c r="F13" s="86" t="s">
        <v>123</v>
      </c>
      <c r="G13" s="87" t="s">
        <v>420</v>
      </c>
      <c r="H13" s="86" t="s">
        <v>528</v>
      </c>
      <c r="I13" s="86"/>
      <c r="J13" s="86"/>
      <c r="K13" s="86"/>
    </row>
    <row r="14" spans="1:11" s="9" customFormat="1" ht="39.950000000000003" customHeight="1" x14ac:dyDescent="0.2">
      <c r="A14" s="85" t="s">
        <v>296</v>
      </c>
      <c r="B14" s="47">
        <v>42461</v>
      </c>
      <c r="C14" s="86" t="s">
        <v>303</v>
      </c>
      <c r="D14" s="86" t="s">
        <v>537</v>
      </c>
      <c r="E14" s="86" t="s">
        <v>316</v>
      </c>
      <c r="F14" s="86" t="s">
        <v>123</v>
      </c>
      <c r="G14" s="86" t="s">
        <v>381</v>
      </c>
      <c r="H14" s="86" t="s">
        <v>363</v>
      </c>
      <c r="I14" s="86"/>
      <c r="J14" s="86"/>
      <c r="K14" s="86"/>
    </row>
    <row r="15" spans="1:11" s="9" customFormat="1" ht="39.950000000000003" customHeight="1" x14ac:dyDescent="0.2">
      <c r="A15" s="85" t="s">
        <v>331</v>
      </c>
      <c r="B15" s="47">
        <v>42464</v>
      </c>
      <c r="C15" s="86" t="s">
        <v>351</v>
      </c>
      <c r="D15" s="86" t="s">
        <v>538</v>
      </c>
      <c r="E15" s="86" t="s">
        <v>353</v>
      </c>
      <c r="F15" s="86" t="s">
        <v>354</v>
      </c>
      <c r="G15" s="87" t="s">
        <v>394</v>
      </c>
      <c r="H15" s="86" t="s">
        <v>539</v>
      </c>
      <c r="I15" s="86"/>
      <c r="J15" s="86"/>
      <c r="K15" s="86" t="s">
        <v>33</v>
      </c>
    </row>
    <row r="16" spans="1:11" s="9" customFormat="1" ht="39.950000000000003" customHeight="1" x14ac:dyDescent="0.2">
      <c r="A16" s="77" t="s">
        <v>405</v>
      </c>
      <c r="B16" s="78">
        <v>42478</v>
      </c>
      <c r="C16" s="79" t="s">
        <v>433</v>
      </c>
      <c r="D16" s="79" t="s">
        <v>97</v>
      </c>
      <c r="E16" s="79" t="s">
        <v>434</v>
      </c>
      <c r="F16" s="79" t="s">
        <v>435</v>
      </c>
      <c r="G16" s="80"/>
      <c r="H16" s="77" t="s">
        <v>470</v>
      </c>
      <c r="I16" s="102" t="s">
        <v>572</v>
      </c>
      <c r="J16" s="79"/>
      <c r="K16" s="79"/>
    </row>
    <row r="17" spans="1:11" s="9" customFormat="1" ht="39.950000000000003" customHeight="1" x14ac:dyDescent="0.2">
      <c r="A17" s="85" t="s">
        <v>614</v>
      </c>
      <c r="B17" s="47">
        <v>42526</v>
      </c>
      <c r="C17" s="86" t="s">
        <v>626</v>
      </c>
      <c r="D17" s="86" t="s">
        <v>675</v>
      </c>
      <c r="E17" s="86" t="s">
        <v>628</v>
      </c>
      <c r="F17" s="86" t="s">
        <v>629</v>
      </c>
      <c r="G17" s="86" t="s">
        <v>645</v>
      </c>
      <c r="H17" s="110">
        <v>42530</v>
      </c>
      <c r="I17" s="53"/>
      <c r="J17" s="53"/>
      <c r="K17" s="53"/>
    </row>
    <row r="18" spans="1:11" s="9" customFormat="1" ht="39.950000000000003" customHeight="1" x14ac:dyDescent="0.2">
      <c r="A18" s="85" t="s">
        <v>656</v>
      </c>
      <c r="B18" s="47">
        <v>42542</v>
      </c>
      <c r="C18" s="86" t="s">
        <v>661</v>
      </c>
      <c r="D18" s="86" t="s">
        <v>676</v>
      </c>
      <c r="E18" s="86" t="s">
        <v>671</v>
      </c>
      <c r="F18" s="86" t="s">
        <v>663</v>
      </c>
      <c r="G18" s="86" t="s">
        <v>669</v>
      </c>
      <c r="H18" s="110">
        <v>42543</v>
      </c>
      <c r="I18" s="53"/>
      <c r="J18" s="53"/>
      <c r="K18" s="53"/>
    </row>
    <row r="19" spans="1:11" s="9" customFormat="1" ht="39.950000000000003" customHeight="1" x14ac:dyDescent="0.2">
      <c r="A19" s="64" t="s">
        <v>776</v>
      </c>
      <c r="B19" s="47" t="s">
        <v>763</v>
      </c>
      <c r="C19" s="53" t="s">
        <v>777</v>
      </c>
      <c r="D19" s="53" t="s">
        <v>778</v>
      </c>
      <c r="E19" s="53" t="s">
        <v>779</v>
      </c>
      <c r="F19" s="53" t="s">
        <v>780</v>
      </c>
      <c r="G19" s="53" t="s">
        <v>844</v>
      </c>
      <c r="H19" s="83" t="s">
        <v>812</v>
      </c>
      <c r="I19" s="53"/>
      <c r="J19" s="53"/>
      <c r="K19" s="53"/>
    </row>
    <row r="20" spans="1:11" s="9" customFormat="1" ht="39.950000000000003" customHeight="1" x14ac:dyDescent="0.2">
      <c r="A20" s="64" t="s">
        <v>786</v>
      </c>
      <c r="B20" s="47" t="s">
        <v>782</v>
      </c>
      <c r="C20" s="53" t="s">
        <v>787</v>
      </c>
      <c r="D20" s="53" t="s">
        <v>778</v>
      </c>
      <c r="E20" s="53" t="s">
        <v>788</v>
      </c>
      <c r="F20" s="53" t="s">
        <v>789</v>
      </c>
      <c r="G20" s="53" t="s">
        <v>816</v>
      </c>
      <c r="H20" s="83" t="s">
        <v>846</v>
      </c>
      <c r="I20" s="53"/>
      <c r="J20" s="53"/>
      <c r="K20" s="53"/>
    </row>
    <row r="21" spans="1:11" s="9" customFormat="1" ht="39.950000000000003" customHeight="1" x14ac:dyDescent="0.2">
      <c r="A21" s="64" t="s">
        <v>828</v>
      </c>
      <c r="B21" s="47" t="s">
        <v>825</v>
      </c>
      <c r="C21" s="53" t="s">
        <v>832</v>
      </c>
      <c r="D21" s="53" t="s">
        <v>778</v>
      </c>
      <c r="E21" s="53" t="s">
        <v>833</v>
      </c>
      <c r="F21" s="53" t="s">
        <v>77</v>
      </c>
      <c r="G21" s="53" t="s">
        <v>833</v>
      </c>
      <c r="H21" s="64"/>
      <c r="I21" s="53"/>
      <c r="J21" s="53"/>
      <c r="K21" s="53"/>
    </row>
    <row r="22" spans="1:11" s="9" customFormat="1" ht="39.950000000000003" customHeight="1" x14ac:dyDescent="0.2">
      <c r="A22" s="64" t="s">
        <v>892</v>
      </c>
      <c r="B22" s="47" t="s">
        <v>891</v>
      </c>
      <c r="C22" s="53" t="s">
        <v>896</v>
      </c>
      <c r="D22" s="53" t="s">
        <v>897</v>
      </c>
      <c r="E22" s="53" t="s">
        <v>898</v>
      </c>
      <c r="F22" s="53" t="s">
        <v>77</v>
      </c>
      <c r="G22" s="53" t="s">
        <v>902</v>
      </c>
      <c r="H22" s="83" t="s">
        <v>913</v>
      </c>
      <c r="I22" s="103">
        <v>42635</v>
      </c>
      <c r="J22" s="53"/>
      <c r="K22" s="53"/>
    </row>
    <row r="23" spans="1:11" s="9" customFormat="1" ht="39.950000000000003" customHeight="1" x14ac:dyDescent="0.2">
      <c r="A23" s="64" t="s">
        <v>945</v>
      </c>
      <c r="B23" s="47" t="s">
        <v>954</v>
      </c>
      <c r="C23" s="53" t="s">
        <v>946</v>
      </c>
      <c r="D23" s="53" t="s">
        <v>97</v>
      </c>
      <c r="E23" s="53" t="s">
        <v>947</v>
      </c>
      <c r="F23" s="53" t="s">
        <v>948</v>
      </c>
      <c r="G23" s="53" t="s">
        <v>947</v>
      </c>
      <c r="H23" s="53"/>
      <c r="I23" s="103">
        <v>42648</v>
      </c>
      <c r="J23" s="53"/>
      <c r="K23" s="53"/>
    </row>
    <row r="24" spans="1:11" s="9" customFormat="1" ht="39.950000000000003" customHeight="1" x14ac:dyDescent="0.2">
      <c r="A24" s="44"/>
      <c r="B24" s="50"/>
      <c r="C24" s="56"/>
      <c r="D24" s="57"/>
      <c r="E24" s="57"/>
      <c r="F24" s="57"/>
      <c r="G24" s="44"/>
      <c r="H24" s="57"/>
      <c r="I24" s="53"/>
      <c r="J24" s="53"/>
      <c r="K24" s="53"/>
    </row>
    <row r="25" spans="1:11" s="9" customFormat="1" ht="39.950000000000003" customHeight="1" x14ac:dyDescent="0.2">
      <c r="A25" s="44"/>
      <c r="B25" s="50"/>
      <c r="C25" s="56"/>
      <c r="D25" s="57"/>
      <c r="E25" s="57"/>
      <c r="F25" s="57"/>
      <c r="G25" s="44"/>
      <c r="H25" s="57"/>
      <c r="I25" s="53"/>
      <c r="J25" s="53"/>
      <c r="K25" s="53"/>
    </row>
    <row r="26" spans="1:11" s="9" customFormat="1" ht="39.950000000000003" customHeight="1" x14ac:dyDescent="0.2">
      <c r="A26" s="44"/>
      <c r="B26" s="50"/>
      <c r="C26" s="56"/>
      <c r="D26" s="57"/>
      <c r="E26" s="57"/>
      <c r="F26" s="57"/>
      <c r="G26" s="44"/>
      <c r="H26" s="57"/>
      <c r="I26" s="53"/>
      <c r="J26" s="53"/>
      <c r="K26" s="53"/>
    </row>
    <row r="27" spans="1:11" s="9" customFormat="1" ht="39.950000000000003" customHeight="1" x14ac:dyDescent="0.2">
      <c r="A27" s="44"/>
      <c r="B27" s="50"/>
      <c r="C27" s="56"/>
      <c r="D27" s="57"/>
      <c r="E27" s="57"/>
      <c r="F27" s="57"/>
      <c r="G27" s="44"/>
      <c r="H27" s="57"/>
      <c r="I27" s="53"/>
      <c r="J27" s="53"/>
      <c r="K27" s="53"/>
    </row>
    <row r="28" spans="1:11" s="9" customFormat="1" ht="39.950000000000003" customHeight="1" x14ac:dyDescent="0.2">
      <c r="A28" s="44"/>
      <c r="B28" s="50"/>
      <c r="C28" s="56"/>
      <c r="D28" s="57"/>
      <c r="E28" s="57"/>
      <c r="F28" s="57"/>
      <c r="G28" s="44"/>
      <c r="H28" s="57"/>
      <c r="I28" s="53"/>
      <c r="J28" s="53"/>
      <c r="K28" s="53"/>
    </row>
    <row r="29" spans="1:11" s="9" customFormat="1" ht="39.950000000000003" customHeight="1" x14ac:dyDescent="0.2">
      <c r="A29" s="44"/>
      <c r="B29" s="50"/>
      <c r="C29" s="56"/>
      <c r="D29" s="57"/>
      <c r="E29" s="57"/>
      <c r="F29" s="57"/>
      <c r="G29" s="44"/>
      <c r="H29" s="57"/>
      <c r="I29" s="53"/>
      <c r="J29" s="53"/>
      <c r="K29" s="53"/>
    </row>
    <row r="30" spans="1:11" s="9" customFormat="1" ht="39.950000000000003" customHeight="1" x14ac:dyDescent="0.2">
      <c r="A30" s="44"/>
      <c r="B30" s="50"/>
      <c r="C30" s="56"/>
      <c r="D30" s="57"/>
      <c r="E30" s="57"/>
      <c r="F30" s="57"/>
      <c r="G30" s="44"/>
      <c r="H30" s="57"/>
      <c r="I30" s="53"/>
      <c r="J30" s="53"/>
      <c r="K30" s="53"/>
    </row>
    <row r="31" spans="1:11" s="9" customFormat="1" ht="39.950000000000003" customHeight="1" x14ac:dyDescent="0.2">
      <c r="A31" s="44"/>
      <c r="B31" s="50"/>
      <c r="C31" s="56"/>
      <c r="D31" s="57"/>
      <c r="E31" s="57"/>
      <c r="F31" s="57"/>
      <c r="G31" s="44"/>
      <c r="H31" s="57"/>
      <c r="I31" s="53"/>
      <c r="J31" s="53"/>
      <c r="K31" s="53"/>
    </row>
    <row r="32" spans="1:11" s="9" customFormat="1" ht="39.950000000000003" customHeight="1" x14ac:dyDescent="0.2">
      <c r="A32" s="44"/>
      <c r="B32" s="50"/>
      <c r="C32" s="56"/>
      <c r="D32" s="57"/>
      <c r="E32" s="57"/>
      <c r="F32" s="57"/>
      <c r="G32" s="44"/>
      <c r="H32" s="57"/>
      <c r="I32" s="53"/>
      <c r="J32" s="53"/>
      <c r="K32" s="53"/>
    </row>
    <row r="33" spans="1:11" s="9" customFormat="1" ht="39.950000000000003" customHeight="1" x14ac:dyDescent="0.2">
      <c r="A33" s="44"/>
      <c r="B33" s="50"/>
      <c r="C33" s="56"/>
      <c r="D33" s="57"/>
      <c r="E33" s="57"/>
      <c r="F33" s="57"/>
      <c r="G33" s="44"/>
      <c r="H33" s="57"/>
      <c r="I33" s="53"/>
      <c r="J33" s="53"/>
      <c r="K33" s="53"/>
    </row>
    <row r="34" spans="1:11" s="9" customFormat="1" ht="39.950000000000003" customHeight="1" x14ac:dyDescent="0.2">
      <c r="A34" s="44"/>
      <c r="B34" s="50"/>
      <c r="C34" s="56"/>
      <c r="D34" s="57"/>
      <c r="E34" s="57"/>
      <c r="F34" s="57"/>
      <c r="G34" s="44"/>
      <c r="H34" s="57"/>
      <c r="I34" s="53"/>
      <c r="J34" s="53"/>
      <c r="K34" s="53"/>
    </row>
    <row r="35" spans="1:11" s="9" customFormat="1" ht="39.950000000000003" customHeight="1" x14ac:dyDescent="0.2">
      <c r="A35" s="44"/>
      <c r="B35" s="50"/>
      <c r="C35" s="56"/>
      <c r="D35" s="57"/>
      <c r="E35" s="57"/>
      <c r="F35" s="57"/>
      <c r="G35" s="44"/>
      <c r="H35" s="57"/>
      <c r="I35" s="53"/>
      <c r="J35" s="53"/>
      <c r="K35" s="53"/>
    </row>
    <row r="36" spans="1:11" s="9" customFormat="1" ht="39.950000000000003" customHeight="1" x14ac:dyDescent="0.2">
      <c r="A36" s="44"/>
      <c r="B36" s="50"/>
      <c r="C36" s="56"/>
      <c r="D36" s="57"/>
      <c r="E36" s="57"/>
      <c r="F36" s="57"/>
      <c r="G36" s="44"/>
      <c r="H36" s="57"/>
      <c r="I36" s="53"/>
      <c r="J36" s="53"/>
      <c r="K36" s="53"/>
    </row>
    <row r="37" spans="1:11" s="9" customFormat="1" ht="39.950000000000003" customHeight="1" x14ac:dyDescent="0.2">
      <c r="A37" s="44"/>
      <c r="B37" s="50"/>
      <c r="C37" s="56"/>
      <c r="D37" s="57"/>
      <c r="E37" s="57"/>
      <c r="F37" s="57"/>
      <c r="G37" s="44"/>
      <c r="H37" s="57"/>
      <c r="I37" s="53"/>
      <c r="J37" s="53"/>
      <c r="K37" s="53"/>
    </row>
    <row r="38" spans="1:11" s="9" customFormat="1" ht="39.950000000000003" customHeight="1" x14ac:dyDescent="0.2">
      <c r="A38" s="44"/>
      <c r="B38" s="50"/>
      <c r="C38" s="56"/>
      <c r="D38" s="57"/>
      <c r="E38" s="57"/>
      <c r="F38" s="57"/>
      <c r="G38" s="44"/>
      <c r="H38" s="57"/>
      <c r="I38" s="53"/>
      <c r="J38" s="53"/>
      <c r="K38" s="53"/>
    </row>
    <row r="39" spans="1:11" s="9" customFormat="1" ht="39.950000000000003" customHeight="1" x14ac:dyDescent="0.2">
      <c r="A39" s="44"/>
      <c r="B39" s="50"/>
      <c r="C39" s="56"/>
      <c r="D39" s="57"/>
      <c r="E39" s="57"/>
      <c r="F39" s="57"/>
      <c r="G39" s="44"/>
      <c r="H39" s="57"/>
      <c r="I39" s="53"/>
      <c r="J39" s="53"/>
      <c r="K39" s="53"/>
    </row>
    <row r="40" spans="1:11" s="9" customFormat="1" ht="39.950000000000003" customHeight="1" x14ac:dyDescent="0.2">
      <c r="A40" s="44"/>
      <c r="B40" s="50"/>
      <c r="C40" s="56"/>
      <c r="D40" s="57"/>
      <c r="E40" s="57"/>
      <c r="F40" s="57"/>
      <c r="G40" s="44"/>
      <c r="H40" s="57"/>
      <c r="I40" s="53"/>
      <c r="J40" s="53"/>
      <c r="K40" s="53"/>
    </row>
    <row r="41" spans="1:11" s="9" customFormat="1" ht="39.950000000000003" customHeight="1" x14ac:dyDescent="0.2">
      <c r="A41" s="44"/>
      <c r="B41" s="50"/>
      <c r="C41" s="56"/>
      <c r="D41" s="57"/>
      <c r="E41" s="57"/>
      <c r="F41" s="57"/>
      <c r="G41" s="44"/>
      <c r="H41" s="57"/>
      <c r="I41" s="53"/>
      <c r="J41" s="53"/>
      <c r="K41" s="53"/>
    </row>
    <row r="42" spans="1:11" s="9" customFormat="1" ht="39.950000000000003" customHeight="1" x14ac:dyDescent="0.2">
      <c r="A42" s="44"/>
      <c r="B42" s="50"/>
      <c r="C42" s="56"/>
      <c r="D42" s="57"/>
      <c r="E42" s="57"/>
      <c r="F42" s="57"/>
      <c r="G42" s="44"/>
      <c r="H42" s="57"/>
      <c r="I42" s="53"/>
      <c r="J42" s="53"/>
      <c r="K42" s="53"/>
    </row>
    <row r="43" spans="1:11" s="9" customFormat="1" ht="39.950000000000003" customHeight="1" x14ac:dyDescent="0.2">
      <c r="A43" s="44"/>
      <c r="B43" s="50"/>
      <c r="C43" s="56"/>
      <c r="D43" s="57"/>
      <c r="E43" s="57"/>
      <c r="F43" s="57"/>
      <c r="G43" s="44"/>
      <c r="H43" s="57"/>
      <c r="I43" s="53"/>
      <c r="J43" s="53"/>
      <c r="K43" s="53"/>
    </row>
    <row r="44" spans="1:11" s="9" customFormat="1" ht="39.950000000000003" customHeight="1" x14ac:dyDescent="0.2">
      <c r="A44" s="44"/>
      <c r="B44" s="50"/>
      <c r="C44" s="56"/>
      <c r="D44" s="57"/>
      <c r="E44" s="57"/>
      <c r="F44" s="57"/>
      <c r="G44" s="44"/>
      <c r="H44" s="57"/>
      <c r="I44" s="53"/>
      <c r="J44" s="53"/>
      <c r="K44" s="53"/>
    </row>
    <row r="45" spans="1:11" s="9" customFormat="1" ht="39.950000000000003" customHeight="1" x14ac:dyDescent="0.2">
      <c r="A45" s="44"/>
      <c r="B45" s="50"/>
      <c r="C45" s="56"/>
      <c r="D45" s="57"/>
      <c r="E45" s="57"/>
      <c r="F45" s="57"/>
      <c r="G45" s="44"/>
      <c r="H45" s="57"/>
      <c r="I45" s="53"/>
      <c r="J45" s="53"/>
      <c r="K45" s="53"/>
    </row>
    <row r="46" spans="1:11" s="9" customFormat="1" ht="39.950000000000003" customHeight="1" x14ac:dyDescent="0.2">
      <c r="A46" s="45"/>
      <c r="B46" s="51"/>
      <c r="C46" s="58"/>
      <c r="D46" s="59"/>
      <c r="E46" s="59"/>
      <c r="F46" s="59"/>
      <c r="G46" s="45"/>
      <c r="H46" s="59"/>
      <c r="I46" s="53"/>
      <c r="J46" s="53"/>
      <c r="K46" s="53"/>
    </row>
    <row r="47" spans="1:11" s="9" customFormat="1" ht="39.950000000000003" customHeight="1" x14ac:dyDescent="0.2">
      <c r="A47" s="45"/>
      <c r="B47" s="51"/>
      <c r="C47" s="58"/>
      <c r="D47" s="59"/>
      <c r="E47" s="59"/>
      <c r="F47" s="59"/>
      <c r="G47" s="45"/>
      <c r="H47" s="59"/>
      <c r="I47" s="53"/>
      <c r="J47" s="53"/>
      <c r="K47" s="53"/>
    </row>
    <row r="48" spans="1:11" s="9" customFormat="1" ht="39.950000000000003" customHeight="1" x14ac:dyDescent="0.2">
      <c r="A48" s="45"/>
      <c r="B48" s="51"/>
      <c r="C48" s="58"/>
      <c r="D48" s="59"/>
      <c r="E48" s="59"/>
      <c r="F48" s="59"/>
      <c r="G48" s="45"/>
      <c r="H48" s="59"/>
      <c r="I48" s="53"/>
      <c r="J48" s="53"/>
      <c r="K48" s="53"/>
    </row>
    <row r="49" spans="1:11" s="9" customFormat="1" ht="39.950000000000003" customHeight="1" x14ac:dyDescent="0.2">
      <c r="A49" s="45"/>
      <c r="B49" s="51"/>
      <c r="C49" s="58"/>
      <c r="D49" s="59"/>
      <c r="E49" s="59"/>
      <c r="F49" s="59"/>
      <c r="G49" s="45"/>
      <c r="H49" s="59"/>
      <c r="I49" s="53"/>
      <c r="J49" s="53"/>
      <c r="K49" s="53"/>
    </row>
    <row r="50" spans="1:11" s="9" customFormat="1" ht="39.950000000000003" customHeight="1" x14ac:dyDescent="0.2">
      <c r="A50" s="45"/>
      <c r="B50" s="51"/>
      <c r="C50" s="58"/>
      <c r="D50" s="59"/>
      <c r="E50" s="59"/>
      <c r="F50" s="59"/>
      <c r="G50" s="45"/>
      <c r="H50" s="59"/>
      <c r="I50" s="53"/>
      <c r="J50" s="53"/>
      <c r="K50" s="53"/>
    </row>
    <row r="51" spans="1:11" s="9" customFormat="1" ht="39.950000000000003" customHeight="1" x14ac:dyDescent="0.2">
      <c r="A51" s="45"/>
      <c r="B51" s="51"/>
      <c r="C51" s="58"/>
      <c r="D51" s="59"/>
      <c r="E51" s="59"/>
      <c r="F51" s="59"/>
      <c r="G51" s="45"/>
      <c r="H51" s="59"/>
      <c r="I51" s="53"/>
      <c r="J51" s="53"/>
      <c r="K51" s="53"/>
    </row>
    <row r="52" spans="1:11" s="9" customFormat="1" ht="39.950000000000003" customHeight="1" x14ac:dyDescent="0.2">
      <c r="A52" s="45"/>
      <c r="B52" s="51"/>
      <c r="C52" s="58"/>
      <c r="D52" s="59"/>
      <c r="E52" s="59"/>
      <c r="F52" s="59"/>
      <c r="G52" s="45"/>
      <c r="H52" s="59"/>
      <c r="I52" s="53"/>
      <c r="J52" s="53"/>
      <c r="K52" s="53"/>
    </row>
    <row r="53" spans="1:11" ht="39.950000000000003" customHeight="1" x14ac:dyDescent="0.2">
      <c r="A53" s="46"/>
      <c r="B53" s="52"/>
      <c r="C53" s="60"/>
      <c r="D53" s="61"/>
      <c r="E53" s="61"/>
      <c r="F53" s="61"/>
      <c r="G53" s="62"/>
      <c r="H53" s="61"/>
      <c r="I53" s="53"/>
      <c r="J53" s="53"/>
      <c r="K53" s="53"/>
    </row>
    <row r="54" spans="1:11" ht="13.5" thickBot="1" x14ac:dyDescent="0.25"/>
    <row r="55" spans="1:11" ht="13.5" thickBot="1" x14ac:dyDescent="0.25">
      <c r="A55" s="5"/>
      <c r="B55" s="4" t="s">
        <v>9</v>
      </c>
      <c r="C55" s="19"/>
      <c r="D55" s="4" t="s">
        <v>11</v>
      </c>
    </row>
    <row r="56" spans="1:11" ht="8.25" customHeight="1" thickBot="1" x14ac:dyDescent="0.25"/>
    <row r="57" spans="1:11" ht="13.5" thickBot="1" x14ac:dyDescent="0.25">
      <c r="A57" s="6"/>
      <c r="B57" s="4" t="s">
        <v>10</v>
      </c>
      <c r="C57" s="20"/>
      <c r="D57" s="4" t="s">
        <v>12</v>
      </c>
    </row>
    <row r="58" spans="1:11" ht="7.5" customHeight="1" x14ac:dyDescent="0.2"/>
    <row r="59" spans="1:11" x14ac:dyDescent="0.2"/>
    <row r="60" spans="1:11" ht="9.75" customHeight="1" x14ac:dyDescent="0.2"/>
    <row r="61" spans="1:11" x14ac:dyDescent="0.2"/>
    <row r="62" spans="1:11" x14ac:dyDescent="0.2"/>
    <row r="63" spans="1:11" x14ac:dyDescent="0.2"/>
    <row r="64" spans="1:11" x14ac:dyDescent="0.2"/>
    <row r="65" spans="9:10" hidden="1" x14ac:dyDescent="0.2"/>
    <row r="66" spans="9:10" hidden="1" x14ac:dyDescent="0.2"/>
    <row r="67" spans="9:10" hidden="1" x14ac:dyDescent="0.2"/>
    <row r="68" spans="9:10" hidden="1" x14ac:dyDescent="0.2"/>
    <row r="69" spans="9:10" hidden="1" x14ac:dyDescent="0.2"/>
    <row r="70" spans="9:10" hidden="1" x14ac:dyDescent="0.2"/>
    <row r="71" spans="9:10" hidden="1" x14ac:dyDescent="0.2"/>
    <row r="72" spans="9:10" hidden="1" x14ac:dyDescent="0.2"/>
    <row r="73" spans="9:10" hidden="1" x14ac:dyDescent="0.2"/>
    <row r="74" spans="9:10" x14ac:dyDescent="0.2"/>
    <row r="75" spans="9:10" x14ac:dyDescent="0.2"/>
    <row r="76" spans="9:10" x14ac:dyDescent="0.2"/>
    <row r="77" spans="9:10" x14ac:dyDescent="0.2"/>
    <row r="78" spans="9:10" x14ac:dyDescent="0.2"/>
    <row r="79" spans="9:10" ht="13.5" thickBot="1" x14ac:dyDescent="0.25"/>
    <row r="80" spans="9:10" ht="16.5" thickTop="1" x14ac:dyDescent="0.25">
      <c r="I80" s="41" t="s">
        <v>57</v>
      </c>
      <c r="J80" s="42">
        <f>COUNT(A9:A53)</f>
        <v>0</v>
      </c>
    </row>
    <row r="81" spans="9:10" x14ac:dyDescent="0.2">
      <c r="I81" s="35" t="s">
        <v>40</v>
      </c>
      <c r="J81" s="36">
        <f>COUNTIFS($J$9:$J$53,"COMISIÓN HACIENDA")</f>
        <v>0</v>
      </c>
    </row>
    <row r="82" spans="9:10" x14ac:dyDescent="0.2">
      <c r="I82" s="35" t="s">
        <v>21</v>
      </c>
      <c r="J82" s="36">
        <f>COUNTIFS($I$9:$I$53,"PENDIENTE DEBATE")</f>
        <v>1</v>
      </c>
    </row>
    <row r="83" spans="9:10" x14ac:dyDescent="0.2">
      <c r="I83" s="35" t="s">
        <v>41</v>
      </c>
      <c r="J83" s="36">
        <f>SUM(J84:J85)</f>
        <v>0</v>
      </c>
    </row>
    <row r="84" spans="9:10" x14ac:dyDescent="0.2">
      <c r="I84" s="38" t="s">
        <v>32</v>
      </c>
      <c r="J84" s="39">
        <f>COUNTIFS($I$9:$I$53,"CITAR NUEVAMENTE")</f>
        <v>0</v>
      </c>
    </row>
    <row r="85" spans="9:10" x14ac:dyDescent="0.2">
      <c r="I85" s="38" t="s">
        <v>22</v>
      </c>
      <c r="J85" s="39">
        <f>COUNTIFS($I$9:$I$53,"DEBATE CONCLUIDO")</f>
        <v>0</v>
      </c>
    </row>
    <row r="86" spans="9:10" x14ac:dyDescent="0.2">
      <c r="I86" s="35" t="s">
        <v>43</v>
      </c>
      <c r="J86" s="36">
        <f>COUNTIFS($I$9:$I$53,"ARCHIVADA")</f>
        <v>0</v>
      </c>
    </row>
    <row r="87" spans="9:10" x14ac:dyDescent="0.2">
      <c r="I87" s="35" t="s">
        <v>44</v>
      </c>
      <c r="J87" s="36">
        <f>SUM(J88:J90)</f>
        <v>0</v>
      </c>
    </row>
    <row r="88" spans="9:10" x14ac:dyDescent="0.2">
      <c r="I88" s="38" t="s">
        <v>58</v>
      </c>
      <c r="J88" s="40">
        <f>COUNTIFS($J$9:$J$53,"TRASLADADA A COM. PLAN")</f>
        <v>0</v>
      </c>
    </row>
    <row r="89" spans="9:10" x14ac:dyDescent="0.2">
      <c r="I89" s="38" t="s">
        <v>59</v>
      </c>
      <c r="J89" s="40">
        <f>COUNTIFS($J$9:$J$53,"TRASLADADA A COM. GOBIERNO")</f>
        <v>0</v>
      </c>
    </row>
    <row r="90" spans="9:10" x14ac:dyDescent="0.2">
      <c r="I90" s="38" t="s">
        <v>60</v>
      </c>
      <c r="J90" s="40">
        <f>COUNTIFS($J$9:$J$53,"TRASLADADA A SEC. GRAL")</f>
        <v>0</v>
      </c>
    </row>
    <row r="91" spans="9:10" x14ac:dyDescent="0.2">
      <c r="I91" s="35" t="s">
        <v>45</v>
      </c>
      <c r="J91" s="36">
        <f>SUM(J92:J94)</f>
        <v>0</v>
      </c>
    </row>
    <row r="92" spans="9:10" x14ac:dyDescent="0.2">
      <c r="I92" s="33" t="s">
        <v>61</v>
      </c>
      <c r="J92" s="34">
        <f>COUNTIFS($J$9:$J$53,"RECIBIDA DE COM. PLAN")</f>
        <v>0</v>
      </c>
    </row>
    <row r="93" spans="9:10" x14ac:dyDescent="0.2">
      <c r="I93" s="33" t="s">
        <v>62</v>
      </c>
      <c r="J93" s="34">
        <f>COUNTIFS($J$9:$J$53,"RECIBIDA DE COM. GOBIERNO")</f>
        <v>0</v>
      </c>
    </row>
    <row r="94" spans="9:10" x14ac:dyDescent="0.2">
      <c r="I94" s="33" t="s">
        <v>63</v>
      </c>
      <c r="J94" s="34">
        <f>COUNTIFS($J$9:$J$53,"RECIBIDA DE SEC. GRAL")</f>
        <v>0</v>
      </c>
    </row>
    <row r="95" spans="9:10" ht="13.5" thickBot="1" x14ac:dyDescent="0.25">
      <c r="I95" s="37" t="s">
        <v>33</v>
      </c>
      <c r="J95" s="36">
        <f>COUNTIFS($K$9:$K$53,"PRIORIZADAS")</f>
        <v>2</v>
      </c>
    </row>
    <row r="96" spans="9:10" ht="13.5" thickTop="1"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ht="12.75" customHeight="1" x14ac:dyDescent="0.2"/>
  </sheetData>
  <autoFilter ref="A8:K8"/>
  <mergeCells count="7">
    <mergeCell ref="A7:H7"/>
    <mergeCell ref="A1:B3"/>
    <mergeCell ref="C1:G1"/>
    <mergeCell ref="C2:G3"/>
    <mergeCell ref="B4:H4"/>
    <mergeCell ref="A5:H5"/>
    <mergeCell ref="A6:H6"/>
  </mergeCells>
  <printOptions horizontalCentered="1" verticalCentered="1"/>
  <pageMargins left="0.15748031496062992" right="0.15748031496062992" top="0.43307086614173229" bottom="0.43307086614173229" header="0" footer="0"/>
  <pageSetup paperSize="14" scale="80" orientation="landscape" r:id="rId1"/>
  <headerFooter alignWithMargins="0">
    <oddFooter>&amp;L&amp;G&amp;C&amp;9“EL CONCEJO VIVE Y SIENTE A BOGOTA”
&amp;R&amp;G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Hoja1!$A$5:$A$12</xm:f>
          </x14:formula1>
          <xm:sqref>J24:J53 J18:J22 J10:J15 J17</xm:sqref>
        </x14:dataValidation>
        <x14:dataValidation type="list" allowBlank="1" showInputMessage="1" showErrorMessage="1">
          <x14:formula1>
            <xm:f>Hoja1!$B$5:$B$9</xm:f>
          </x14:formula1>
          <xm:sqref>J23 I24:I53 I18:I21 I10:I15 I17 J16</xm:sqref>
        </x14:dataValidation>
        <x14:dataValidation type="list" allowBlank="1" showInputMessage="1" showErrorMessage="1">
          <x14:formula1>
            <xm:f>Hoja1!$C$5:$C$7</xm:f>
          </x14:formula1>
          <xm:sqref>K10:K53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L106"/>
  <sheetViews>
    <sheetView topLeftCell="E4" zoomScale="85" zoomScaleNormal="85" workbookViewId="0">
      <selection activeCell="J15" sqref="J15"/>
    </sheetView>
  </sheetViews>
  <sheetFormatPr baseColWidth="10" defaultColWidth="0" defaultRowHeight="12.75" customHeight="1" zeroHeight="1" x14ac:dyDescent="0.2"/>
  <cols>
    <col min="1" max="1" width="11.85546875" style="1" customWidth="1"/>
    <col min="2" max="2" width="21.85546875" style="1" bestFit="1" customWidth="1"/>
    <col min="3" max="3" width="38.42578125" style="18" customWidth="1"/>
    <col min="4" max="4" width="39.85546875" style="1" customWidth="1"/>
    <col min="5" max="5" width="27.85546875" style="1" customWidth="1"/>
    <col min="6" max="6" width="24.5703125" style="1" customWidth="1"/>
    <col min="7" max="7" width="31.28515625" style="2" customWidth="1"/>
    <col min="8" max="9" width="20.85546875" style="1" customWidth="1"/>
    <col min="10" max="10" width="24.5703125" style="1" customWidth="1"/>
    <col min="11" max="11" width="20.85546875" style="1" customWidth="1"/>
    <col min="12" max="12" width="11.42578125" style="1" customWidth="1"/>
    <col min="13" max="16384" width="0" style="1" hidden="1"/>
  </cols>
  <sheetData>
    <row r="1" spans="1:12" ht="30.75" customHeight="1" x14ac:dyDescent="0.2">
      <c r="A1" s="137" t="s">
        <v>17</v>
      </c>
      <c r="B1" s="138"/>
      <c r="C1" s="152" t="s">
        <v>37</v>
      </c>
      <c r="D1" s="152"/>
      <c r="E1" s="152"/>
      <c r="F1" s="152"/>
      <c r="G1" s="153"/>
      <c r="H1" s="15" t="s">
        <v>15</v>
      </c>
      <c r="I1" s="16"/>
      <c r="J1" s="16"/>
      <c r="K1" s="16"/>
    </row>
    <row r="2" spans="1:12" ht="29.25" customHeight="1" x14ac:dyDescent="0.2">
      <c r="A2" s="139"/>
      <c r="B2" s="140"/>
      <c r="C2" s="146" t="s">
        <v>8</v>
      </c>
      <c r="D2" s="147"/>
      <c r="E2" s="147"/>
      <c r="F2" s="147"/>
      <c r="G2" s="148"/>
      <c r="H2" s="15" t="s">
        <v>13</v>
      </c>
      <c r="I2" s="16"/>
      <c r="J2" s="16"/>
      <c r="K2" s="16"/>
    </row>
    <row r="3" spans="1:12" ht="33.75" customHeight="1" x14ac:dyDescent="0.2">
      <c r="A3" s="141"/>
      <c r="B3" s="142"/>
      <c r="C3" s="149"/>
      <c r="D3" s="150"/>
      <c r="E3" s="150"/>
      <c r="F3" s="150"/>
      <c r="G3" s="151"/>
      <c r="H3" s="15" t="s">
        <v>16</v>
      </c>
      <c r="I3" s="16"/>
      <c r="J3" s="16"/>
      <c r="K3" s="16"/>
    </row>
    <row r="4" spans="1:12" ht="24" customHeight="1" x14ac:dyDescent="0.2">
      <c r="A4" s="7"/>
      <c r="B4" s="143" t="s">
        <v>18</v>
      </c>
      <c r="C4" s="143"/>
      <c r="D4" s="143"/>
      <c r="E4" s="143"/>
      <c r="F4" s="143"/>
      <c r="G4" s="143"/>
      <c r="H4" s="143"/>
      <c r="I4" s="8"/>
      <c r="J4" s="8"/>
      <c r="K4" s="8"/>
    </row>
    <row r="5" spans="1:12" ht="31.5" customHeight="1" x14ac:dyDescent="0.2">
      <c r="A5" s="144" t="s">
        <v>19</v>
      </c>
      <c r="B5" s="144"/>
      <c r="C5" s="144"/>
      <c r="D5" s="144"/>
      <c r="E5" s="144"/>
      <c r="F5" s="144"/>
      <c r="G5" s="144"/>
      <c r="H5" s="144"/>
      <c r="I5" s="13"/>
      <c r="J5" s="13"/>
      <c r="K5" s="13"/>
    </row>
    <row r="6" spans="1:12" ht="11.25" customHeight="1" x14ac:dyDescent="0.2">
      <c r="A6" s="144" t="s">
        <v>38</v>
      </c>
      <c r="B6" s="144"/>
      <c r="C6" s="144"/>
      <c r="D6" s="144"/>
      <c r="E6" s="144"/>
      <c r="F6" s="144"/>
      <c r="G6" s="144"/>
      <c r="H6" s="144"/>
      <c r="I6" s="13"/>
      <c r="J6" s="13"/>
      <c r="K6" s="13"/>
    </row>
    <row r="7" spans="1:12" ht="31.5" customHeight="1" x14ac:dyDescent="0.2">
      <c r="A7" s="145"/>
      <c r="B7" s="145"/>
      <c r="C7" s="145"/>
      <c r="D7" s="145"/>
      <c r="E7" s="145"/>
      <c r="F7" s="145"/>
      <c r="G7" s="145"/>
      <c r="H7" s="145"/>
      <c r="I7" s="12"/>
      <c r="J7" s="12"/>
      <c r="K7" s="12"/>
    </row>
    <row r="8" spans="1:12" s="9" customFormat="1" ht="47.25" customHeight="1" x14ac:dyDescent="0.2">
      <c r="A8" s="14" t="s">
        <v>14</v>
      </c>
      <c r="B8" s="10" t="s">
        <v>5</v>
      </c>
      <c r="C8" s="14" t="s">
        <v>6</v>
      </c>
      <c r="D8" s="11" t="s">
        <v>3</v>
      </c>
      <c r="E8" s="11" t="s">
        <v>0</v>
      </c>
      <c r="F8" s="11" t="s">
        <v>2</v>
      </c>
      <c r="G8" s="14" t="s">
        <v>1</v>
      </c>
      <c r="H8" s="11" t="s">
        <v>4</v>
      </c>
      <c r="I8" s="11" t="s">
        <v>20</v>
      </c>
      <c r="J8" s="11" t="s">
        <v>35</v>
      </c>
      <c r="K8" s="11" t="s">
        <v>36</v>
      </c>
    </row>
    <row r="9" spans="1:12" s="9" customFormat="1" ht="114" x14ac:dyDescent="0.2">
      <c r="A9" s="49" t="str">
        <f>'RELAC. PROPOSIC.'!A16</f>
        <v>028</v>
      </c>
      <c r="B9" s="49">
        <f>'RELAC. PROPOSIC.'!B16</f>
        <v>42410</v>
      </c>
      <c r="C9" s="49" t="str">
        <f>'RELAC. PROPOSIC.'!C16</f>
        <v>Tarifas justas y servicios dignos para los usuarios del Sistema Integrado de Transporte Público</v>
      </c>
      <c r="D9" s="49" t="str">
        <f>'RELAC. PROPOSIC.'!D16</f>
        <v xml:space="preserve">Honorables Concejales
GLORIA STELLA DÍAZ ORTIZ
JAIRO CARDOZO SALAZAR
BANCADA MOVIMIENTO POLÍTICO MIRA </v>
      </c>
      <c r="E9" s="49" t="str">
        <f>'RELAC. PROPOSIC.'!E16</f>
        <v xml:space="preserve">Secret Distr Movilidad
Secret Distr Hacienda
Gerente Transmilenio
</v>
      </c>
      <c r="F9" s="49" t="str">
        <f>'RELAC. PROPOSIC.'!F16</f>
        <v>Comandante Polícia Metropolitana
Contralor Distrital
Personero Distrital
Veedora Distrital</v>
      </c>
      <c r="G9" s="49" t="str">
        <f>'RELAC. PROPOSIC.'!G16</f>
        <v>RESPT-S-D-HACIENDA (17-02-2016)
RESPT-S-D-HACIENDA (18-02-2016)
RESPT-S-D-MOVILIDAD (17-02-2017)
RESPT-TRANSMILENIO (17-02-2016) 2CD</v>
      </c>
      <c r="H9" s="49" t="str">
        <f>'RELAC. PROPOSIC.'!H16</f>
        <v>ENVIO DE CUEST (15-02-2016)
PRIORIZADA
(29-02-2016)
1ER. DEBATE 
(5-06-2016)
2DO. DEBATE 
(13-06-2016)</v>
      </c>
      <c r="I9" s="49" t="str">
        <f>'RELAC. PROPOSIC.'!J16</f>
        <v>PENDIENTE DEBATE</v>
      </c>
      <c r="J9" s="49">
        <f>'RELAC. PROPOSIC.'!K16</f>
        <v>0</v>
      </c>
      <c r="K9" s="49" t="str">
        <f>'RELAC. PROPOSIC.'!L16</f>
        <v>PRIORIZADAS</v>
      </c>
    </row>
    <row r="10" spans="1:12" s="9" customFormat="1" ht="39.950000000000003" customHeight="1" x14ac:dyDescent="0.2">
      <c r="A10" s="95" t="s">
        <v>370</v>
      </c>
      <c r="B10" s="78">
        <v>42469</v>
      </c>
      <c r="C10" s="96" t="s">
        <v>372</v>
      </c>
      <c r="D10" s="96" t="s">
        <v>540</v>
      </c>
      <c r="E10" s="96" t="s">
        <v>374</v>
      </c>
      <c r="F10" s="96" t="s">
        <v>375</v>
      </c>
      <c r="G10" s="97" t="s">
        <v>418</v>
      </c>
      <c r="H10" s="95" t="s">
        <v>541</v>
      </c>
      <c r="I10" s="96"/>
      <c r="J10" s="96" t="s">
        <v>30</v>
      </c>
      <c r="K10" s="96" t="s">
        <v>33</v>
      </c>
    </row>
    <row r="11" spans="1:12" s="9" customFormat="1" ht="39.950000000000003" customHeight="1" x14ac:dyDescent="0.2">
      <c r="A11" s="95" t="s">
        <v>405</v>
      </c>
      <c r="B11" s="78">
        <v>42478</v>
      </c>
      <c r="C11" s="96" t="s">
        <v>433</v>
      </c>
      <c r="D11" s="96" t="s">
        <v>540</v>
      </c>
      <c r="E11" s="96" t="s">
        <v>434</v>
      </c>
      <c r="F11" s="96" t="s">
        <v>435</v>
      </c>
      <c r="G11" s="97"/>
      <c r="H11" s="95" t="s">
        <v>470</v>
      </c>
      <c r="I11" s="96"/>
      <c r="J11" s="96" t="s">
        <v>31</v>
      </c>
      <c r="K11" s="96"/>
    </row>
    <row r="12" spans="1:12" s="9" customFormat="1" ht="39.950000000000003" customHeight="1" x14ac:dyDescent="0.2">
      <c r="A12" s="66" t="s">
        <v>917</v>
      </c>
      <c r="B12" s="67" t="s">
        <v>601</v>
      </c>
      <c r="C12" s="68" t="s">
        <v>918</v>
      </c>
      <c r="D12" s="68" t="s">
        <v>919</v>
      </c>
      <c r="E12" s="68" t="s">
        <v>920</v>
      </c>
      <c r="F12" s="68" t="s">
        <v>921</v>
      </c>
      <c r="G12" s="112" t="s">
        <v>926</v>
      </c>
      <c r="H12" s="88" t="s">
        <v>925</v>
      </c>
      <c r="I12" s="108"/>
      <c r="J12" s="68"/>
      <c r="K12" s="68"/>
    </row>
    <row r="13" spans="1:12" s="9" customFormat="1" ht="39.950000000000003" customHeight="1" x14ac:dyDescent="0.2">
      <c r="A13" s="64" t="s">
        <v>762</v>
      </c>
      <c r="B13" s="47" t="s">
        <v>763</v>
      </c>
      <c r="C13" s="53" t="s">
        <v>764</v>
      </c>
      <c r="D13" s="53" t="s">
        <v>97</v>
      </c>
      <c r="E13" s="53" t="s">
        <v>765</v>
      </c>
      <c r="F13" s="53" t="s">
        <v>774</v>
      </c>
      <c r="G13" s="53" t="s">
        <v>845</v>
      </c>
      <c r="H13" s="101" t="s">
        <v>927</v>
      </c>
      <c r="I13" s="53"/>
      <c r="J13" s="53"/>
      <c r="K13" s="53"/>
    </row>
    <row r="14" spans="1:12" s="9" customFormat="1" ht="39.950000000000003" customHeight="1" x14ac:dyDescent="0.2">
      <c r="A14" s="64" t="s">
        <v>879</v>
      </c>
      <c r="B14" s="47" t="s">
        <v>875</v>
      </c>
      <c r="C14" s="53" t="s">
        <v>880</v>
      </c>
      <c r="D14" s="53" t="s">
        <v>97</v>
      </c>
      <c r="E14" s="53" t="s">
        <v>881</v>
      </c>
      <c r="F14" s="53" t="s">
        <v>77</v>
      </c>
      <c r="G14" s="53" t="s">
        <v>900</v>
      </c>
      <c r="H14" s="120" t="s">
        <v>912</v>
      </c>
      <c r="I14" s="103">
        <v>42628</v>
      </c>
      <c r="J14" s="53"/>
      <c r="K14" s="53"/>
    </row>
    <row r="15" spans="1:12" s="9" customFormat="1" ht="39.950000000000003" customHeight="1" x14ac:dyDescent="0.2">
      <c r="A15" s="77" t="s">
        <v>945</v>
      </c>
      <c r="B15" s="78" t="s">
        <v>954</v>
      </c>
      <c r="C15" s="79" t="s">
        <v>946</v>
      </c>
      <c r="D15" s="79" t="s">
        <v>97</v>
      </c>
      <c r="E15" s="79" t="s">
        <v>947</v>
      </c>
      <c r="F15" s="79" t="s">
        <v>948</v>
      </c>
      <c r="G15" s="79" t="s">
        <v>1006</v>
      </c>
      <c r="H15" s="117" t="s">
        <v>1082</v>
      </c>
      <c r="I15" s="102">
        <v>42648</v>
      </c>
      <c r="J15" s="79"/>
      <c r="K15" s="79"/>
      <c r="L15" s="119"/>
    </row>
    <row r="16" spans="1:12" s="9" customFormat="1" ht="39.950000000000003" customHeight="1" x14ac:dyDescent="0.2">
      <c r="A16" s="77" t="s">
        <v>1073</v>
      </c>
      <c r="B16" s="78" t="s">
        <v>1074</v>
      </c>
      <c r="C16" s="79" t="s">
        <v>1075</v>
      </c>
      <c r="D16" s="79" t="s">
        <v>1076</v>
      </c>
      <c r="E16" s="79" t="s">
        <v>1077</v>
      </c>
      <c r="F16" s="79" t="s">
        <v>77</v>
      </c>
      <c r="G16" s="79"/>
      <c r="H16" s="135" t="s">
        <v>1081</v>
      </c>
      <c r="I16" s="102"/>
      <c r="J16" s="79"/>
      <c r="K16" s="79"/>
    </row>
    <row r="17" spans="1:11" s="9" customFormat="1" ht="39.950000000000003" customHeight="1" x14ac:dyDescent="0.2">
      <c r="A17" s="44"/>
      <c r="B17" s="50"/>
      <c r="C17" s="56"/>
      <c r="D17" s="57"/>
      <c r="E17" s="57"/>
      <c r="F17" s="57"/>
      <c r="G17" s="44"/>
      <c r="H17" s="57"/>
      <c r="I17" s="53"/>
      <c r="J17" s="53"/>
      <c r="K17" s="53"/>
    </row>
    <row r="18" spans="1:11" s="9" customFormat="1" ht="39.950000000000003" customHeight="1" x14ac:dyDescent="0.2">
      <c r="A18" s="44"/>
      <c r="B18" s="50"/>
      <c r="C18" s="56"/>
      <c r="D18" s="57"/>
      <c r="E18" s="57"/>
      <c r="F18" s="57"/>
      <c r="G18" s="44"/>
      <c r="H18" s="57"/>
      <c r="I18" s="53"/>
      <c r="J18" s="53"/>
      <c r="K18" s="53"/>
    </row>
    <row r="19" spans="1:11" s="9" customFormat="1" ht="39.950000000000003" customHeight="1" x14ac:dyDescent="0.2">
      <c r="A19" s="44"/>
      <c r="B19" s="50"/>
      <c r="C19" s="56"/>
      <c r="D19" s="57"/>
      <c r="E19" s="57"/>
      <c r="F19" s="57"/>
      <c r="G19" s="44"/>
      <c r="H19" s="57"/>
      <c r="I19" s="53"/>
      <c r="J19" s="53"/>
      <c r="K19" s="53"/>
    </row>
    <row r="20" spans="1:11" s="9" customFormat="1" ht="39.950000000000003" customHeight="1" x14ac:dyDescent="0.2">
      <c r="A20" s="44"/>
      <c r="B20" s="50"/>
      <c r="C20" s="56"/>
      <c r="D20" s="57"/>
      <c r="E20" s="57"/>
      <c r="F20" s="57"/>
      <c r="G20" s="44"/>
      <c r="H20" s="57"/>
      <c r="I20" s="53"/>
      <c r="J20" s="53"/>
      <c r="K20" s="53"/>
    </row>
    <row r="21" spans="1:11" s="9" customFormat="1" ht="39.950000000000003" customHeight="1" x14ac:dyDescent="0.2">
      <c r="A21" s="44"/>
      <c r="B21" s="50"/>
      <c r="C21" s="56"/>
      <c r="D21" s="57"/>
      <c r="E21" s="57"/>
      <c r="F21" s="57"/>
      <c r="G21" s="44"/>
      <c r="H21" s="57"/>
      <c r="I21" s="53"/>
      <c r="J21" s="53"/>
      <c r="K21" s="53"/>
    </row>
    <row r="22" spans="1:11" s="9" customFormat="1" ht="39.950000000000003" customHeight="1" x14ac:dyDescent="0.2">
      <c r="A22" s="44"/>
      <c r="B22" s="50"/>
      <c r="C22" s="56"/>
      <c r="D22" s="57"/>
      <c r="E22" s="57"/>
      <c r="F22" s="57"/>
      <c r="G22" s="44"/>
      <c r="H22" s="57"/>
      <c r="I22" s="53"/>
      <c r="J22" s="53"/>
      <c r="K22" s="53"/>
    </row>
    <row r="23" spans="1:11" s="9" customFormat="1" ht="39.950000000000003" customHeight="1" x14ac:dyDescent="0.2">
      <c r="A23" s="44"/>
      <c r="B23" s="50"/>
      <c r="C23" s="56"/>
      <c r="D23" s="57"/>
      <c r="E23" s="57"/>
      <c r="F23" s="57"/>
      <c r="G23" s="44"/>
      <c r="H23" s="57"/>
      <c r="I23" s="53"/>
      <c r="J23" s="53"/>
      <c r="K23" s="53"/>
    </row>
    <row r="24" spans="1:11" s="9" customFormat="1" ht="39.950000000000003" customHeight="1" x14ac:dyDescent="0.2">
      <c r="A24" s="44"/>
      <c r="B24" s="50"/>
      <c r="C24" s="56"/>
      <c r="D24" s="57"/>
      <c r="E24" s="57"/>
      <c r="F24" s="57"/>
      <c r="G24" s="44"/>
      <c r="H24" s="57"/>
      <c r="I24" s="53"/>
      <c r="J24" s="53"/>
      <c r="K24" s="53"/>
    </row>
    <row r="25" spans="1:11" s="9" customFormat="1" ht="39.950000000000003" customHeight="1" x14ac:dyDescent="0.2">
      <c r="A25" s="44"/>
      <c r="B25" s="50"/>
      <c r="C25" s="56"/>
      <c r="D25" s="57"/>
      <c r="E25" s="57"/>
      <c r="F25" s="57"/>
      <c r="G25" s="44"/>
      <c r="H25" s="57"/>
      <c r="I25" s="53"/>
      <c r="J25" s="53"/>
      <c r="K25" s="53"/>
    </row>
    <row r="26" spans="1:11" s="9" customFormat="1" ht="39.950000000000003" customHeight="1" x14ac:dyDescent="0.2">
      <c r="A26" s="44"/>
      <c r="B26" s="50"/>
      <c r="C26" s="56"/>
      <c r="D26" s="57"/>
      <c r="E26" s="57"/>
      <c r="F26" s="57"/>
      <c r="G26" s="44"/>
      <c r="H26" s="57"/>
      <c r="I26" s="53"/>
      <c r="J26" s="53"/>
      <c r="K26" s="53"/>
    </row>
    <row r="27" spans="1:11" s="9" customFormat="1" ht="39.950000000000003" customHeight="1" x14ac:dyDescent="0.2">
      <c r="A27" s="44"/>
      <c r="B27" s="50"/>
      <c r="C27" s="56"/>
      <c r="D27" s="57"/>
      <c r="E27" s="57"/>
      <c r="F27" s="57"/>
      <c r="G27" s="44"/>
      <c r="H27" s="57"/>
      <c r="I27" s="53"/>
      <c r="J27" s="53"/>
      <c r="K27" s="53"/>
    </row>
    <row r="28" spans="1:11" s="9" customFormat="1" ht="39.950000000000003" customHeight="1" x14ac:dyDescent="0.2">
      <c r="A28" s="44"/>
      <c r="B28" s="50"/>
      <c r="C28" s="56"/>
      <c r="D28" s="57"/>
      <c r="E28" s="57"/>
      <c r="F28" s="57"/>
      <c r="G28" s="44"/>
      <c r="H28" s="57"/>
      <c r="I28" s="53"/>
      <c r="J28" s="53"/>
      <c r="K28" s="53"/>
    </row>
    <row r="29" spans="1:11" s="9" customFormat="1" ht="39.950000000000003" customHeight="1" x14ac:dyDescent="0.2">
      <c r="A29" s="44"/>
      <c r="B29" s="50"/>
      <c r="C29" s="56"/>
      <c r="D29" s="57"/>
      <c r="E29" s="57"/>
      <c r="F29" s="57"/>
      <c r="G29" s="44"/>
      <c r="H29" s="57"/>
      <c r="I29" s="53"/>
      <c r="J29" s="53"/>
      <c r="K29" s="53"/>
    </row>
    <row r="30" spans="1:11" s="9" customFormat="1" ht="39.950000000000003" customHeight="1" x14ac:dyDescent="0.2">
      <c r="A30" s="44"/>
      <c r="B30" s="50"/>
      <c r="C30" s="56"/>
      <c r="D30" s="57"/>
      <c r="E30" s="57"/>
      <c r="F30" s="57"/>
      <c r="G30" s="44"/>
      <c r="H30" s="57"/>
      <c r="I30" s="53"/>
      <c r="J30" s="53"/>
      <c r="K30" s="53"/>
    </row>
    <row r="31" spans="1:11" s="9" customFormat="1" ht="39.950000000000003" customHeight="1" x14ac:dyDescent="0.2">
      <c r="A31" s="44"/>
      <c r="B31" s="50"/>
      <c r="C31" s="56"/>
      <c r="D31" s="57"/>
      <c r="E31" s="57"/>
      <c r="F31" s="57"/>
      <c r="G31" s="44"/>
      <c r="H31" s="57"/>
      <c r="I31" s="53"/>
      <c r="J31" s="53"/>
      <c r="K31" s="53"/>
    </row>
    <row r="32" spans="1:11" s="9" customFormat="1" ht="39.950000000000003" customHeight="1" x14ac:dyDescent="0.2">
      <c r="A32" s="44"/>
      <c r="B32" s="50"/>
      <c r="C32" s="56"/>
      <c r="D32" s="57"/>
      <c r="E32" s="57"/>
      <c r="F32" s="57"/>
      <c r="G32" s="44"/>
      <c r="H32" s="57"/>
      <c r="I32" s="53"/>
      <c r="J32" s="53"/>
      <c r="K32" s="53"/>
    </row>
    <row r="33" spans="1:11" s="9" customFormat="1" ht="39.950000000000003" customHeight="1" x14ac:dyDescent="0.2">
      <c r="A33" s="44"/>
      <c r="B33" s="50"/>
      <c r="C33" s="56"/>
      <c r="D33" s="57"/>
      <c r="E33" s="57"/>
      <c r="F33" s="57"/>
      <c r="G33" s="44"/>
      <c r="H33" s="57"/>
      <c r="I33" s="53"/>
      <c r="J33" s="53"/>
      <c r="K33" s="53"/>
    </row>
    <row r="34" spans="1:11" s="9" customFormat="1" ht="39.950000000000003" customHeight="1" x14ac:dyDescent="0.2">
      <c r="A34" s="44"/>
      <c r="B34" s="50"/>
      <c r="C34" s="56"/>
      <c r="D34" s="57"/>
      <c r="E34" s="57"/>
      <c r="F34" s="57"/>
      <c r="G34" s="44"/>
      <c r="H34" s="57"/>
      <c r="I34" s="53"/>
      <c r="J34" s="53"/>
      <c r="K34" s="53"/>
    </row>
    <row r="35" spans="1:11" s="9" customFormat="1" ht="39.950000000000003" customHeight="1" x14ac:dyDescent="0.2">
      <c r="A35" s="44"/>
      <c r="B35" s="50"/>
      <c r="C35" s="56"/>
      <c r="D35" s="57"/>
      <c r="E35" s="57"/>
      <c r="F35" s="57"/>
      <c r="G35" s="44"/>
      <c r="H35" s="57"/>
      <c r="I35" s="53"/>
      <c r="J35" s="53"/>
      <c r="K35" s="53"/>
    </row>
    <row r="36" spans="1:11" s="9" customFormat="1" ht="39.950000000000003" customHeight="1" x14ac:dyDescent="0.2">
      <c r="A36" s="44"/>
      <c r="B36" s="50"/>
      <c r="C36" s="56"/>
      <c r="D36" s="57"/>
      <c r="E36" s="57"/>
      <c r="F36" s="57"/>
      <c r="G36" s="44"/>
      <c r="H36" s="57"/>
      <c r="I36" s="53"/>
      <c r="J36" s="53"/>
      <c r="K36" s="53"/>
    </row>
    <row r="37" spans="1:11" s="9" customFormat="1" ht="39.950000000000003" customHeight="1" x14ac:dyDescent="0.2">
      <c r="A37" s="44"/>
      <c r="B37" s="50"/>
      <c r="C37" s="56"/>
      <c r="D37" s="57"/>
      <c r="E37" s="57"/>
      <c r="F37" s="57"/>
      <c r="G37" s="44"/>
      <c r="H37" s="57"/>
      <c r="I37" s="53"/>
      <c r="J37" s="53"/>
      <c r="K37" s="53"/>
    </row>
    <row r="38" spans="1:11" s="9" customFormat="1" ht="39.950000000000003" customHeight="1" x14ac:dyDescent="0.2">
      <c r="A38" s="44"/>
      <c r="B38" s="50"/>
      <c r="C38" s="56"/>
      <c r="D38" s="57"/>
      <c r="E38" s="57"/>
      <c r="F38" s="57"/>
      <c r="G38" s="44"/>
      <c r="H38" s="57"/>
      <c r="I38" s="53"/>
      <c r="J38" s="53"/>
      <c r="K38" s="53"/>
    </row>
    <row r="39" spans="1:11" s="9" customFormat="1" ht="39.950000000000003" customHeight="1" x14ac:dyDescent="0.2">
      <c r="A39" s="44"/>
      <c r="B39" s="50"/>
      <c r="C39" s="56"/>
      <c r="D39" s="57"/>
      <c r="E39" s="57"/>
      <c r="F39" s="57"/>
      <c r="G39" s="44"/>
      <c r="H39" s="57"/>
      <c r="I39" s="53"/>
      <c r="J39" s="53"/>
      <c r="K39" s="53"/>
    </row>
    <row r="40" spans="1:11" s="9" customFormat="1" ht="39.950000000000003" customHeight="1" x14ac:dyDescent="0.2">
      <c r="A40" s="44"/>
      <c r="B40" s="50"/>
      <c r="C40" s="56"/>
      <c r="D40" s="57"/>
      <c r="E40" s="57"/>
      <c r="F40" s="57"/>
      <c r="G40" s="44"/>
      <c r="H40" s="57"/>
      <c r="I40" s="53"/>
      <c r="J40" s="53"/>
      <c r="K40" s="53"/>
    </row>
    <row r="41" spans="1:11" s="9" customFormat="1" ht="39.950000000000003" customHeight="1" x14ac:dyDescent="0.2">
      <c r="A41" s="44"/>
      <c r="B41" s="50"/>
      <c r="C41" s="56"/>
      <c r="D41" s="57"/>
      <c r="E41" s="57"/>
      <c r="F41" s="57"/>
      <c r="G41" s="44"/>
      <c r="H41" s="57"/>
      <c r="I41" s="53"/>
      <c r="J41" s="53"/>
      <c r="K41" s="53"/>
    </row>
    <row r="42" spans="1:11" s="9" customFormat="1" ht="39.950000000000003" customHeight="1" x14ac:dyDescent="0.2">
      <c r="A42" s="44"/>
      <c r="B42" s="50"/>
      <c r="C42" s="56"/>
      <c r="D42" s="57"/>
      <c r="E42" s="57"/>
      <c r="F42" s="57"/>
      <c r="G42" s="44"/>
      <c r="H42" s="57"/>
      <c r="I42" s="53"/>
      <c r="J42" s="53"/>
      <c r="K42" s="53"/>
    </row>
    <row r="43" spans="1:11" s="9" customFormat="1" ht="39.950000000000003" customHeight="1" x14ac:dyDescent="0.2">
      <c r="A43" s="44"/>
      <c r="B43" s="50"/>
      <c r="C43" s="56"/>
      <c r="D43" s="57"/>
      <c r="E43" s="57"/>
      <c r="F43" s="57"/>
      <c r="G43" s="44"/>
      <c r="H43" s="57"/>
      <c r="I43" s="53"/>
      <c r="J43" s="53"/>
      <c r="K43" s="53"/>
    </row>
    <row r="44" spans="1:11" s="9" customFormat="1" ht="39.950000000000003" customHeight="1" x14ac:dyDescent="0.2">
      <c r="A44" s="44"/>
      <c r="B44" s="50"/>
      <c r="C44" s="56"/>
      <c r="D44" s="57"/>
      <c r="E44" s="57"/>
      <c r="F44" s="57"/>
      <c r="G44" s="44"/>
      <c r="H44" s="57"/>
      <c r="I44" s="53"/>
      <c r="J44" s="53"/>
      <c r="K44" s="53"/>
    </row>
    <row r="45" spans="1:11" s="9" customFormat="1" ht="39.950000000000003" customHeight="1" x14ac:dyDescent="0.2">
      <c r="A45" s="44"/>
      <c r="B45" s="50"/>
      <c r="C45" s="56"/>
      <c r="D45" s="57"/>
      <c r="E45" s="57"/>
      <c r="F45" s="57"/>
      <c r="G45" s="44"/>
      <c r="H45" s="57"/>
      <c r="I45" s="53"/>
      <c r="J45" s="53"/>
      <c r="K45" s="53"/>
    </row>
    <row r="46" spans="1:11" s="9" customFormat="1" ht="39.950000000000003" customHeight="1" x14ac:dyDescent="0.2">
      <c r="A46" s="45"/>
      <c r="B46" s="51"/>
      <c r="C46" s="58"/>
      <c r="D46" s="59"/>
      <c r="E46" s="59"/>
      <c r="F46" s="59"/>
      <c r="G46" s="45"/>
      <c r="H46" s="59"/>
      <c r="I46" s="53"/>
      <c r="J46" s="53"/>
      <c r="K46" s="53"/>
    </row>
    <row r="47" spans="1:11" s="9" customFormat="1" ht="39.950000000000003" customHeight="1" x14ac:dyDescent="0.2">
      <c r="A47" s="45"/>
      <c r="B47" s="51"/>
      <c r="C47" s="58"/>
      <c r="D47" s="59"/>
      <c r="E47" s="59"/>
      <c r="F47" s="59"/>
      <c r="G47" s="45"/>
      <c r="H47" s="59"/>
      <c r="I47" s="53"/>
      <c r="J47" s="53"/>
      <c r="K47" s="53"/>
    </row>
    <row r="48" spans="1:11" s="9" customFormat="1" ht="39.950000000000003" customHeight="1" x14ac:dyDescent="0.2">
      <c r="A48" s="45"/>
      <c r="B48" s="51"/>
      <c r="C48" s="58"/>
      <c r="D48" s="59"/>
      <c r="E48" s="59"/>
      <c r="F48" s="59"/>
      <c r="G48" s="45"/>
      <c r="H48" s="59"/>
      <c r="I48" s="53"/>
      <c r="J48" s="53"/>
      <c r="K48" s="53"/>
    </row>
    <row r="49" spans="1:11" s="9" customFormat="1" ht="39.950000000000003" customHeight="1" x14ac:dyDescent="0.2">
      <c r="A49" s="45"/>
      <c r="B49" s="51"/>
      <c r="C49" s="58"/>
      <c r="D49" s="59"/>
      <c r="E49" s="59"/>
      <c r="F49" s="59"/>
      <c r="G49" s="45"/>
      <c r="H49" s="59"/>
      <c r="I49" s="53"/>
      <c r="J49" s="53"/>
      <c r="K49" s="53"/>
    </row>
    <row r="50" spans="1:11" s="9" customFormat="1" ht="39.950000000000003" customHeight="1" x14ac:dyDescent="0.2">
      <c r="A50" s="45"/>
      <c r="B50" s="51"/>
      <c r="C50" s="58"/>
      <c r="D50" s="59"/>
      <c r="E50" s="59"/>
      <c r="F50" s="59"/>
      <c r="G50" s="45"/>
      <c r="H50" s="59"/>
      <c r="I50" s="53"/>
      <c r="J50" s="53"/>
      <c r="K50" s="53"/>
    </row>
    <row r="51" spans="1:11" s="9" customFormat="1" ht="39.950000000000003" customHeight="1" x14ac:dyDescent="0.2">
      <c r="A51" s="45"/>
      <c r="B51" s="51"/>
      <c r="C51" s="58"/>
      <c r="D51" s="59"/>
      <c r="E51" s="59"/>
      <c r="F51" s="59"/>
      <c r="G51" s="45"/>
      <c r="H51" s="59"/>
      <c r="I51" s="53"/>
      <c r="J51" s="53"/>
      <c r="K51" s="53"/>
    </row>
    <row r="52" spans="1:11" s="9" customFormat="1" ht="39.950000000000003" customHeight="1" x14ac:dyDescent="0.2">
      <c r="A52" s="45"/>
      <c r="B52" s="51"/>
      <c r="C52" s="58"/>
      <c r="D52" s="59"/>
      <c r="E52" s="59"/>
      <c r="F52" s="59"/>
      <c r="G52" s="45"/>
      <c r="H52" s="59"/>
      <c r="I52" s="53"/>
      <c r="J52" s="53"/>
      <c r="K52" s="53"/>
    </row>
    <row r="53" spans="1:11" ht="39.950000000000003" customHeight="1" x14ac:dyDescent="0.2">
      <c r="A53" s="46"/>
      <c r="B53" s="52"/>
      <c r="C53" s="60"/>
      <c r="D53" s="61"/>
      <c r="E53" s="61"/>
      <c r="F53" s="61"/>
      <c r="G53" s="62"/>
      <c r="H53" s="61"/>
      <c r="I53" s="53"/>
      <c r="J53" s="53"/>
      <c r="K53" s="53"/>
    </row>
    <row r="54" spans="1:11" ht="13.5" thickBot="1" x14ac:dyDescent="0.25"/>
    <row r="55" spans="1:11" ht="13.5" thickBot="1" x14ac:dyDescent="0.25">
      <c r="A55" s="5"/>
      <c r="B55" s="4" t="s">
        <v>9</v>
      </c>
      <c r="C55" s="19"/>
      <c r="D55" s="4" t="s">
        <v>11</v>
      </c>
    </row>
    <row r="56" spans="1:11" ht="8.25" customHeight="1" thickBot="1" x14ac:dyDescent="0.25"/>
    <row r="57" spans="1:11" ht="13.5" thickBot="1" x14ac:dyDescent="0.25">
      <c r="A57" s="6"/>
      <c r="B57" s="4" t="s">
        <v>10</v>
      </c>
      <c r="C57" s="20"/>
      <c r="D57" s="4" t="s">
        <v>12</v>
      </c>
    </row>
    <row r="58" spans="1:11" ht="7.5" customHeight="1" x14ac:dyDescent="0.2"/>
    <row r="59" spans="1:11" x14ac:dyDescent="0.2"/>
    <row r="60" spans="1:11" ht="9.75" customHeight="1" x14ac:dyDescent="0.2"/>
    <row r="61" spans="1:11" x14ac:dyDescent="0.2"/>
    <row r="62" spans="1:11" x14ac:dyDescent="0.2"/>
    <row r="63" spans="1:11" x14ac:dyDescent="0.2"/>
    <row r="64" spans="1:11" x14ac:dyDescent="0.2"/>
    <row r="65" spans="9:10" hidden="1" x14ac:dyDescent="0.2"/>
    <row r="66" spans="9:10" hidden="1" x14ac:dyDescent="0.2"/>
    <row r="67" spans="9:10" hidden="1" x14ac:dyDescent="0.2"/>
    <row r="68" spans="9:10" hidden="1" x14ac:dyDescent="0.2"/>
    <row r="69" spans="9:10" hidden="1" x14ac:dyDescent="0.2"/>
    <row r="70" spans="9:10" hidden="1" x14ac:dyDescent="0.2"/>
    <row r="71" spans="9:10" hidden="1" x14ac:dyDescent="0.2"/>
    <row r="72" spans="9:10" hidden="1" x14ac:dyDescent="0.2"/>
    <row r="73" spans="9:10" hidden="1" x14ac:dyDescent="0.2"/>
    <row r="74" spans="9:10" x14ac:dyDescent="0.2"/>
    <row r="75" spans="9:10" x14ac:dyDescent="0.2"/>
    <row r="76" spans="9:10" x14ac:dyDescent="0.2"/>
    <row r="77" spans="9:10" x14ac:dyDescent="0.2"/>
    <row r="78" spans="9:10" x14ac:dyDescent="0.2"/>
    <row r="79" spans="9:10" ht="13.5" thickBot="1" x14ac:dyDescent="0.25"/>
    <row r="80" spans="9:10" ht="16.5" thickTop="1" x14ac:dyDescent="0.25">
      <c r="I80" s="41" t="s">
        <v>57</v>
      </c>
      <c r="J80" s="42">
        <f>COUNT(A9:A53)</f>
        <v>0</v>
      </c>
    </row>
    <row r="81" spans="9:10" x14ac:dyDescent="0.2">
      <c r="I81" s="35" t="s">
        <v>40</v>
      </c>
      <c r="J81" s="36">
        <f>COUNTIFS($J$9:$J$53,"COMISIÓN HACIENDA")</f>
        <v>0</v>
      </c>
    </row>
    <row r="82" spans="9:10" x14ac:dyDescent="0.2">
      <c r="I82" s="35" t="s">
        <v>21</v>
      </c>
      <c r="J82" s="36">
        <f>COUNTIFS($I$9:$I$53,"PENDIENTE DEBATE")</f>
        <v>1</v>
      </c>
    </row>
    <row r="83" spans="9:10" x14ac:dyDescent="0.2">
      <c r="I83" s="35" t="s">
        <v>41</v>
      </c>
      <c r="J83" s="36">
        <f>SUM(J84:J85)</f>
        <v>0</v>
      </c>
    </row>
    <row r="84" spans="9:10" x14ac:dyDescent="0.2">
      <c r="I84" s="38" t="s">
        <v>32</v>
      </c>
      <c r="J84" s="39">
        <f>COUNTIFS($I$9:$I$53,"CITAR NUEVAMENTE")</f>
        <v>0</v>
      </c>
    </row>
    <row r="85" spans="9:10" x14ac:dyDescent="0.2">
      <c r="I85" s="38" t="s">
        <v>22</v>
      </c>
      <c r="J85" s="39">
        <f>COUNTIFS($I$9:$I$53,"DEBATE CONCLUIDO")</f>
        <v>0</v>
      </c>
    </row>
    <row r="86" spans="9:10" x14ac:dyDescent="0.2">
      <c r="I86" s="35" t="s">
        <v>43</v>
      </c>
      <c r="J86" s="36">
        <f>COUNTIFS($I$9:$I$53,"ARCHIVADA")</f>
        <v>0</v>
      </c>
    </row>
    <row r="87" spans="9:10" x14ac:dyDescent="0.2">
      <c r="I87" s="35" t="s">
        <v>44</v>
      </c>
      <c r="J87" s="36">
        <f>SUM(J88:J90)</f>
        <v>1</v>
      </c>
    </row>
    <row r="88" spans="9:10" x14ac:dyDescent="0.2">
      <c r="I88" s="38" t="s">
        <v>58</v>
      </c>
      <c r="J88" s="40">
        <f>COUNTIFS($J$9:$J$53,"TRASLADADA A COM. PLAN")</f>
        <v>0</v>
      </c>
    </row>
    <row r="89" spans="9:10" x14ac:dyDescent="0.2">
      <c r="I89" s="38" t="s">
        <v>59</v>
      </c>
      <c r="J89" s="40">
        <f>COUNTIFS($J$9:$J$53,"TRASLADADA A COM. GOBIERNO")</f>
        <v>0</v>
      </c>
    </row>
    <row r="90" spans="9:10" x14ac:dyDescent="0.2">
      <c r="I90" s="38" t="s">
        <v>60</v>
      </c>
      <c r="J90" s="40">
        <f>COUNTIFS($J$9:$J$53,"TRASLADADA A SEC. GRAL")</f>
        <v>1</v>
      </c>
    </row>
    <row r="91" spans="9:10" x14ac:dyDescent="0.2">
      <c r="I91" s="35" t="s">
        <v>45</v>
      </c>
      <c r="J91" s="36">
        <f>SUM(J92:J94)</f>
        <v>1</v>
      </c>
    </row>
    <row r="92" spans="9:10" x14ac:dyDescent="0.2">
      <c r="I92" s="33" t="s">
        <v>61</v>
      </c>
      <c r="J92" s="34">
        <f>COUNTIFS($J$9:$J$53,"RECIBIDA DE COM. PLAN")</f>
        <v>0</v>
      </c>
    </row>
    <row r="93" spans="9:10" x14ac:dyDescent="0.2">
      <c r="I93" s="33" t="s">
        <v>62</v>
      </c>
      <c r="J93" s="34">
        <f>COUNTIFS($J$9:$J$53,"RECIBIDA DE COM. GOBIERNO")</f>
        <v>0</v>
      </c>
    </row>
    <row r="94" spans="9:10" x14ac:dyDescent="0.2">
      <c r="I94" s="33" t="s">
        <v>63</v>
      </c>
      <c r="J94" s="34">
        <f>COUNTIFS($J$9:$J$53,"RECIBIDA DE SEC. GRAL")</f>
        <v>1</v>
      </c>
    </row>
    <row r="95" spans="9:10" ht="13.5" thickBot="1" x14ac:dyDescent="0.25">
      <c r="I95" s="37" t="s">
        <v>33</v>
      </c>
      <c r="J95" s="36">
        <f>COUNTIFS($K$9:$K$53,"PRIORIZADAS")</f>
        <v>2</v>
      </c>
    </row>
    <row r="96" spans="9:10" ht="13.5" thickTop="1" x14ac:dyDescent="0.2"/>
    <row r="97" x14ac:dyDescent="0.2"/>
    <row r="98" x14ac:dyDescent="0.2"/>
    <row r="99" x14ac:dyDescent="0.2"/>
    <row r="100" x14ac:dyDescent="0.2"/>
    <row r="101" x14ac:dyDescent="0.2"/>
    <row r="102" x14ac:dyDescent="0.2"/>
    <row r="103" x14ac:dyDescent="0.2"/>
    <row r="104" x14ac:dyDescent="0.2"/>
    <row r="105" x14ac:dyDescent="0.2"/>
    <row r="106" x14ac:dyDescent="0.2"/>
  </sheetData>
  <autoFilter ref="A8:K8"/>
  <mergeCells count="7">
    <mergeCell ref="A7:H7"/>
    <mergeCell ref="A1:B3"/>
    <mergeCell ref="C1:G1"/>
    <mergeCell ref="C2:G3"/>
    <mergeCell ref="B4:H4"/>
    <mergeCell ref="A5:H5"/>
    <mergeCell ref="A6:H6"/>
  </mergeCells>
  <printOptions horizontalCentered="1" verticalCentered="1"/>
  <pageMargins left="0.15748031496062992" right="0.15748031496062992" top="0.43307086614173229" bottom="0.43307086614173229" header="0" footer="0"/>
  <pageSetup paperSize="14" scale="80" orientation="landscape" r:id="rId1"/>
  <headerFooter alignWithMargins="0">
    <oddFooter>&amp;L&amp;G&amp;C&amp;9“EL CONCEJO VIVE Y SIENTE A BOGOTA”
&amp;R&amp;G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Hoja1!$C$5:$C$7</xm:f>
          </x14:formula1>
          <xm:sqref>L15 K10:K11 K13:K14 K17:K53</xm:sqref>
        </x14:dataValidation>
        <x14:dataValidation type="list" allowBlank="1" showInputMessage="1" showErrorMessage="1">
          <x14:formula1>
            <xm:f>Hoja1!$A$5:$A$12</xm:f>
          </x14:formula1>
          <xm:sqref>K12 K15:K16 J10:J11 J13:J14 J17:J53</xm:sqref>
        </x14:dataValidation>
        <x14:dataValidation type="list" allowBlank="1" showInputMessage="1" showErrorMessage="1">
          <x14:formula1>
            <xm:f>Hoja1!$B$5:$B$9</xm:f>
          </x14:formula1>
          <xm:sqref>J12 I17:I53 I10:I11 I13 J15:J16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05"/>
  <sheetViews>
    <sheetView zoomScale="85" zoomScaleNormal="85" workbookViewId="0">
      <selection activeCell="A9" sqref="A9"/>
    </sheetView>
  </sheetViews>
  <sheetFormatPr baseColWidth="10" defaultColWidth="0" defaultRowHeight="12.75" customHeight="1" zeroHeight="1" x14ac:dyDescent="0.2"/>
  <cols>
    <col min="1" max="1" width="11.85546875" style="1" customWidth="1"/>
    <col min="2" max="2" width="21.7109375" style="1" customWidth="1"/>
    <col min="3" max="3" width="38.42578125" style="18" customWidth="1"/>
    <col min="4" max="4" width="28.28515625" style="1" customWidth="1"/>
    <col min="5" max="5" width="27.85546875" style="1" customWidth="1"/>
    <col min="6" max="6" width="24.5703125" style="1" customWidth="1"/>
    <col min="7" max="7" width="31.28515625" style="2" customWidth="1"/>
    <col min="8" max="9" width="20.85546875" style="1" customWidth="1"/>
    <col min="10" max="10" width="24.5703125" style="1" customWidth="1"/>
    <col min="11" max="11" width="20.85546875" style="1" customWidth="1"/>
    <col min="12" max="12" width="11.42578125" style="1" customWidth="1"/>
    <col min="13" max="16384" width="0" style="1" hidden="1"/>
  </cols>
  <sheetData>
    <row r="1" spans="1:11" ht="30.75" customHeight="1" x14ac:dyDescent="0.2">
      <c r="A1" s="137" t="s">
        <v>17</v>
      </c>
      <c r="B1" s="138"/>
      <c r="C1" s="152" t="s">
        <v>37</v>
      </c>
      <c r="D1" s="152"/>
      <c r="E1" s="152"/>
      <c r="F1" s="152"/>
      <c r="G1" s="153"/>
      <c r="H1" s="15" t="s">
        <v>15</v>
      </c>
      <c r="I1" s="16"/>
      <c r="J1" s="16"/>
      <c r="K1" s="16"/>
    </row>
    <row r="2" spans="1:11" ht="29.25" customHeight="1" x14ac:dyDescent="0.2">
      <c r="A2" s="139"/>
      <c r="B2" s="140"/>
      <c r="C2" s="146" t="s">
        <v>8</v>
      </c>
      <c r="D2" s="147"/>
      <c r="E2" s="147"/>
      <c r="F2" s="147"/>
      <c r="G2" s="148"/>
      <c r="H2" s="15" t="s">
        <v>13</v>
      </c>
      <c r="I2" s="16"/>
      <c r="J2" s="16"/>
      <c r="K2" s="16"/>
    </row>
    <row r="3" spans="1:11" ht="33.75" customHeight="1" x14ac:dyDescent="0.2">
      <c r="A3" s="141"/>
      <c r="B3" s="142"/>
      <c r="C3" s="149"/>
      <c r="D3" s="150"/>
      <c r="E3" s="150"/>
      <c r="F3" s="150"/>
      <c r="G3" s="151"/>
      <c r="H3" s="15" t="s">
        <v>16</v>
      </c>
      <c r="I3" s="16"/>
      <c r="J3" s="16"/>
      <c r="K3" s="16"/>
    </row>
    <row r="4" spans="1:11" ht="24" customHeight="1" x14ac:dyDescent="0.2">
      <c r="A4" s="7"/>
      <c r="B4" s="143" t="s">
        <v>18</v>
      </c>
      <c r="C4" s="143"/>
      <c r="D4" s="143"/>
      <c r="E4" s="143"/>
      <c r="F4" s="143"/>
      <c r="G4" s="143"/>
      <c r="H4" s="143"/>
      <c r="I4" s="8"/>
      <c r="J4" s="8"/>
      <c r="K4" s="8"/>
    </row>
    <row r="5" spans="1:11" ht="31.5" customHeight="1" x14ac:dyDescent="0.2">
      <c r="A5" s="144" t="s">
        <v>19</v>
      </c>
      <c r="B5" s="144"/>
      <c r="C5" s="144"/>
      <c r="D5" s="144"/>
      <c r="E5" s="144"/>
      <c r="F5" s="144"/>
      <c r="G5" s="144"/>
      <c r="H5" s="144"/>
      <c r="I5" s="13"/>
      <c r="J5" s="13"/>
      <c r="K5" s="13"/>
    </row>
    <row r="6" spans="1:11" ht="11.25" customHeight="1" x14ac:dyDescent="0.2">
      <c r="A6" s="144" t="s">
        <v>38</v>
      </c>
      <c r="B6" s="144"/>
      <c r="C6" s="144"/>
      <c r="D6" s="144"/>
      <c r="E6" s="144"/>
      <c r="F6" s="144"/>
      <c r="G6" s="144"/>
      <c r="H6" s="144"/>
      <c r="I6" s="13"/>
      <c r="J6" s="13"/>
      <c r="K6" s="13"/>
    </row>
    <row r="7" spans="1:11" ht="31.5" customHeight="1" x14ac:dyDescent="0.2">
      <c r="A7" s="145"/>
      <c r="B7" s="145"/>
      <c r="C7" s="145"/>
      <c r="D7" s="145"/>
      <c r="E7" s="145"/>
      <c r="F7" s="145"/>
      <c r="G7" s="145"/>
      <c r="H7" s="145"/>
      <c r="I7" s="12"/>
      <c r="J7" s="12"/>
      <c r="K7" s="12"/>
    </row>
    <row r="8" spans="1:11" s="9" customFormat="1" ht="47.25" customHeight="1" x14ac:dyDescent="0.2">
      <c r="A8" s="14" t="s">
        <v>14</v>
      </c>
      <c r="B8" s="10" t="s">
        <v>5</v>
      </c>
      <c r="C8" s="14" t="s">
        <v>6</v>
      </c>
      <c r="D8" s="11" t="s">
        <v>3</v>
      </c>
      <c r="E8" s="11" t="s">
        <v>0</v>
      </c>
      <c r="F8" s="11" t="s">
        <v>2</v>
      </c>
      <c r="G8" s="14" t="s">
        <v>1</v>
      </c>
      <c r="H8" s="11" t="s">
        <v>4</v>
      </c>
      <c r="I8" s="11" t="s">
        <v>20</v>
      </c>
      <c r="J8" s="11" t="s">
        <v>35</v>
      </c>
      <c r="K8" s="11" t="s">
        <v>36</v>
      </c>
    </row>
    <row r="9" spans="1:11" s="9" customFormat="1" ht="39.950000000000003" customHeight="1" x14ac:dyDescent="0.2">
      <c r="A9" s="49" t="str">
        <f>'RELAC. PROPOSIC.'!A25</f>
        <v>066</v>
      </c>
      <c r="B9" s="49">
        <f>'RELAC. PROPOSIC.'!B25</f>
        <v>42418</v>
      </c>
      <c r="C9" s="49" t="str">
        <f>'RELAC. PROPOSIC.'!C25</f>
        <v>Tarifas de Transmilenio</v>
      </c>
      <c r="D9" s="49" t="str">
        <f>'RELAC. PROPOSIC.'!D25</f>
        <v>Honorable Concejal 
MARCO FIDEL RAMÍREZ ANTONIO
PARTIDO OPCION CIUDADANA</v>
      </c>
      <c r="E9" s="49" t="str">
        <f>'RELAC. PROPOSIC.'!E25</f>
        <v>Secret Distr Movilidad
Gerencia Transmilenio
Secret Distr Hacienda</v>
      </c>
      <c r="F9" s="49" t="str">
        <f>'RELAC. PROPOSIC.'!F25</f>
        <v>Contralor Distrital
Personero Distrital
Veedora Distrital
Procuraduria Distrital</v>
      </c>
      <c r="G9" s="49" t="str">
        <f>'RELAC. PROPOSIC.'!G25</f>
        <v>RESPT-S-D-HACIENDA (25-02-2016) 
RESPT-S-D-MOVILIDAD (26-02-2016) 1CD
RESPT-TRANSMILENIO (29-02-2016) 1CD</v>
      </c>
      <c r="H9" s="49" t="str">
        <f>'RELAC. PROPOSIC.'!H25</f>
        <v>ENVIO DE CUEST (23-02-2016)
PRIORIZADA
31-05-2016
1ER. DEBATE 
(5-06-2016)
2DO. DEBATE 
(13-06-2016)
3TCR.. DEBATE 
(15-07-2016)
4TO. DEBATE 
(28-07-2016)</v>
      </c>
      <c r="I9" s="49" t="str">
        <f>'RELAC. PROPOSIC.'!J25</f>
        <v>PENDIENTE DEBATE</v>
      </c>
      <c r="J9" s="49">
        <f>'RELAC. PROPOSIC.'!K25</f>
        <v>0</v>
      </c>
      <c r="K9" s="49" t="str">
        <f>'RELAC. PROPOSIC.'!L25</f>
        <v>PRIORIZADAS</v>
      </c>
    </row>
    <row r="10" spans="1:11" s="9" customFormat="1" ht="39.950000000000003" customHeight="1" x14ac:dyDescent="0.2">
      <c r="A10" s="44"/>
      <c r="B10" s="50"/>
      <c r="C10" s="56"/>
      <c r="D10" s="57"/>
      <c r="E10" s="57"/>
      <c r="F10" s="57"/>
      <c r="G10" s="44"/>
      <c r="H10" s="57"/>
      <c r="I10" s="53"/>
      <c r="J10" s="53"/>
      <c r="K10" s="53"/>
    </row>
    <row r="11" spans="1:11" s="9" customFormat="1" ht="39.950000000000003" customHeight="1" x14ac:dyDescent="0.2">
      <c r="A11" s="44"/>
      <c r="B11" s="50"/>
      <c r="C11" s="56"/>
      <c r="D11" s="57"/>
      <c r="E11" s="57"/>
      <c r="F11" s="57"/>
      <c r="G11" s="44"/>
      <c r="H11" s="57"/>
      <c r="I11" s="53"/>
      <c r="J11" s="53"/>
      <c r="K11" s="53"/>
    </row>
    <row r="12" spans="1:11" s="9" customFormat="1" ht="39.950000000000003" customHeight="1" x14ac:dyDescent="0.2">
      <c r="A12" s="44"/>
      <c r="B12" s="50"/>
      <c r="C12" s="56"/>
      <c r="D12" s="57"/>
      <c r="E12" s="57"/>
      <c r="F12" s="57"/>
      <c r="G12" s="44"/>
      <c r="H12" s="57"/>
      <c r="I12" s="53"/>
      <c r="J12" s="53"/>
      <c r="K12" s="53"/>
    </row>
    <row r="13" spans="1:11" s="9" customFormat="1" ht="39.950000000000003" customHeight="1" x14ac:dyDescent="0.2">
      <c r="A13" s="44"/>
      <c r="B13" s="50"/>
      <c r="C13" s="56"/>
      <c r="D13" s="57"/>
      <c r="E13" s="57"/>
      <c r="F13" s="57"/>
      <c r="G13" s="44"/>
      <c r="H13" s="57"/>
      <c r="I13" s="53"/>
      <c r="J13" s="53"/>
      <c r="K13" s="53"/>
    </row>
    <row r="14" spans="1:11" s="9" customFormat="1" ht="39.950000000000003" customHeight="1" x14ac:dyDescent="0.2">
      <c r="A14" s="44"/>
      <c r="B14" s="50"/>
      <c r="C14" s="56"/>
      <c r="D14" s="57"/>
      <c r="E14" s="57"/>
      <c r="F14" s="57"/>
      <c r="G14" s="44"/>
      <c r="H14" s="57"/>
      <c r="I14" s="53"/>
      <c r="J14" s="53"/>
      <c r="K14" s="53"/>
    </row>
    <row r="15" spans="1:11" s="9" customFormat="1" ht="39.950000000000003" customHeight="1" x14ac:dyDescent="0.2">
      <c r="A15" s="44"/>
      <c r="B15" s="50"/>
      <c r="C15" s="56"/>
      <c r="D15" s="57"/>
      <c r="E15" s="57"/>
      <c r="F15" s="57"/>
      <c r="G15" s="44"/>
      <c r="H15" s="57"/>
      <c r="I15" s="53"/>
      <c r="J15" s="53"/>
      <c r="K15" s="53"/>
    </row>
    <row r="16" spans="1:11" s="9" customFormat="1" ht="39.950000000000003" customHeight="1" x14ac:dyDescent="0.2">
      <c r="A16" s="44"/>
      <c r="B16" s="50"/>
      <c r="C16" s="56"/>
      <c r="D16" s="57"/>
      <c r="E16" s="57"/>
      <c r="F16" s="57"/>
      <c r="G16" s="44"/>
      <c r="H16" s="57"/>
      <c r="I16" s="53"/>
      <c r="J16" s="53"/>
      <c r="K16" s="53"/>
    </row>
    <row r="17" spans="1:11" s="9" customFormat="1" ht="39.950000000000003" customHeight="1" x14ac:dyDescent="0.2">
      <c r="A17" s="44"/>
      <c r="B17" s="50"/>
      <c r="C17" s="56"/>
      <c r="D17" s="57"/>
      <c r="E17" s="57"/>
      <c r="F17" s="57"/>
      <c r="G17" s="44"/>
      <c r="H17" s="57"/>
      <c r="I17" s="53"/>
      <c r="J17" s="53"/>
      <c r="K17" s="53"/>
    </row>
    <row r="18" spans="1:11" s="9" customFormat="1" ht="39.950000000000003" customHeight="1" x14ac:dyDescent="0.2">
      <c r="A18" s="44"/>
      <c r="B18" s="50"/>
      <c r="C18" s="56"/>
      <c r="D18" s="57"/>
      <c r="E18" s="57"/>
      <c r="F18" s="57"/>
      <c r="G18" s="44"/>
      <c r="H18" s="57"/>
      <c r="I18" s="53"/>
      <c r="J18" s="53"/>
      <c r="K18" s="53"/>
    </row>
    <row r="19" spans="1:11" s="9" customFormat="1" ht="39.950000000000003" customHeight="1" x14ac:dyDescent="0.2">
      <c r="A19" s="44"/>
      <c r="B19" s="50"/>
      <c r="C19" s="56"/>
      <c r="D19" s="57"/>
      <c r="E19" s="57"/>
      <c r="F19" s="57"/>
      <c r="G19" s="44"/>
      <c r="H19" s="57"/>
      <c r="I19" s="53"/>
      <c r="J19" s="53"/>
      <c r="K19" s="53"/>
    </row>
    <row r="20" spans="1:11" s="9" customFormat="1" ht="39.950000000000003" customHeight="1" x14ac:dyDescent="0.2">
      <c r="A20" s="44"/>
      <c r="B20" s="50"/>
      <c r="C20" s="56"/>
      <c r="D20" s="57"/>
      <c r="E20" s="57"/>
      <c r="F20" s="57"/>
      <c r="G20" s="44"/>
      <c r="H20" s="57"/>
      <c r="I20" s="53"/>
      <c r="J20" s="53"/>
      <c r="K20" s="53"/>
    </row>
    <row r="21" spans="1:11" s="9" customFormat="1" ht="39.950000000000003" customHeight="1" x14ac:dyDescent="0.2">
      <c r="A21" s="44"/>
      <c r="B21" s="50"/>
      <c r="C21" s="56"/>
      <c r="D21" s="57"/>
      <c r="E21" s="57"/>
      <c r="F21" s="57"/>
      <c r="G21" s="44"/>
      <c r="H21" s="57"/>
      <c r="I21" s="53"/>
      <c r="J21" s="53"/>
      <c r="K21" s="53"/>
    </row>
    <row r="22" spans="1:11" s="9" customFormat="1" ht="39.950000000000003" customHeight="1" x14ac:dyDescent="0.2">
      <c r="A22" s="44"/>
      <c r="B22" s="50"/>
      <c r="C22" s="56"/>
      <c r="D22" s="57"/>
      <c r="E22" s="57"/>
      <c r="F22" s="57"/>
      <c r="G22" s="44"/>
      <c r="H22" s="57"/>
      <c r="I22" s="53"/>
      <c r="J22" s="53"/>
      <c r="K22" s="53"/>
    </row>
    <row r="23" spans="1:11" s="9" customFormat="1" ht="39.950000000000003" customHeight="1" x14ac:dyDescent="0.2">
      <c r="A23" s="44"/>
      <c r="B23" s="50"/>
      <c r="C23" s="56"/>
      <c r="D23" s="57"/>
      <c r="E23" s="57"/>
      <c r="F23" s="57"/>
      <c r="G23" s="44"/>
      <c r="H23" s="57"/>
      <c r="I23" s="53"/>
      <c r="J23" s="53"/>
      <c r="K23" s="53"/>
    </row>
    <row r="24" spans="1:11" s="9" customFormat="1" ht="39.950000000000003" customHeight="1" x14ac:dyDescent="0.2">
      <c r="A24" s="44"/>
      <c r="B24" s="50"/>
      <c r="C24" s="56"/>
      <c r="D24" s="57"/>
      <c r="E24" s="57"/>
      <c r="F24" s="57"/>
      <c r="G24" s="44"/>
      <c r="H24" s="57"/>
      <c r="I24" s="53"/>
      <c r="J24" s="53"/>
      <c r="K24" s="53"/>
    </row>
    <row r="25" spans="1:11" s="9" customFormat="1" ht="39.950000000000003" customHeight="1" x14ac:dyDescent="0.2">
      <c r="A25" s="44"/>
      <c r="B25" s="50"/>
      <c r="C25" s="56"/>
      <c r="D25" s="57"/>
      <c r="E25" s="57"/>
      <c r="F25" s="57"/>
      <c r="G25" s="44"/>
      <c r="H25" s="57"/>
      <c r="I25" s="53"/>
      <c r="J25" s="53"/>
      <c r="K25" s="53"/>
    </row>
    <row r="26" spans="1:11" s="9" customFormat="1" ht="39.950000000000003" customHeight="1" x14ac:dyDescent="0.2">
      <c r="A26" s="44"/>
      <c r="B26" s="50"/>
      <c r="C26" s="56"/>
      <c r="D26" s="57"/>
      <c r="E26" s="57"/>
      <c r="F26" s="57"/>
      <c r="G26" s="44"/>
      <c r="H26" s="57"/>
      <c r="I26" s="53"/>
      <c r="J26" s="53"/>
      <c r="K26" s="53"/>
    </row>
    <row r="27" spans="1:11" s="9" customFormat="1" ht="39.950000000000003" customHeight="1" x14ac:dyDescent="0.2">
      <c r="A27" s="44"/>
      <c r="B27" s="50"/>
      <c r="C27" s="56"/>
      <c r="D27" s="57"/>
      <c r="E27" s="57"/>
      <c r="F27" s="57"/>
      <c r="G27" s="44"/>
      <c r="H27" s="57"/>
      <c r="I27" s="53"/>
      <c r="J27" s="53"/>
      <c r="K27" s="53"/>
    </row>
    <row r="28" spans="1:11" s="9" customFormat="1" ht="39.950000000000003" customHeight="1" x14ac:dyDescent="0.2">
      <c r="A28" s="44"/>
      <c r="B28" s="50"/>
      <c r="C28" s="56"/>
      <c r="D28" s="57"/>
      <c r="E28" s="57"/>
      <c r="F28" s="57"/>
      <c r="G28" s="44"/>
      <c r="H28" s="57"/>
      <c r="I28" s="53"/>
      <c r="J28" s="53"/>
      <c r="K28" s="53"/>
    </row>
    <row r="29" spans="1:11" s="9" customFormat="1" ht="39.950000000000003" customHeight="1" x14ac:dyDescent="0.2">
      <c r="A29" s="44"/>
      <c r="B29" s="50"/>
      <c r="C29" s="56"/>
      <c r="D29" s="57"/>
      <c r="E29" s="57"/>
      <c r="F29" s="57"/>
      <c r="G29" s="44"/>
      <c r="H29" s="57"/>
      <c r="I29" s="53"/>
      <c r="J29" s="53"/>
      <c r="K29" s="53"/>
    </row>
    <row r="30" spans="1:11" s="9" customFormat="1" ht="39.950000000000003" customHeight="1" x14ac:dyDescent="0.2">
      <c r="A30" s="44"/>
      <c r="B30" s="50"/>
      <c r="C30" s="56"/>
      <c r="D30" s="57"/>
      <c r="E30" s="57"/>
      <c r="F30" s="57"/>
      <c r="G30" s="44"/>
      <c r="H30" s="57"/>
      <c r="I30" s="53"/>
      <c r="J30" s="53"/>
      <c r="K30" s="53"/>
    </row>
    <row r="31" spans="1:11" s="9" customFormat="1" ht="39.950000000000003" customHeight="1" x14ac:dyDescent="0.2">
      <c r="A31" s="44"/>
      <c r="B31" s="50"/>
      <c r="C31" s="56"/>
      <c r="D31" s="57"/>
      <c r="E31" s="57"/>
      <c r="F31" s="57"/>
      <c r="G31" s="44"/>
      <c r="H31" s="57"/>
      <c r="I31" s="53"/>
      <c r="J31" s="53"/>
      <c r="K31" s="53"/>
    </row>
    <row r="32" spans="1:11" s="9" customFormat="1" ht="39.950000000000003" customHeight="1" x14ac:dyDescent="0.2">
      <c r="A32" s="44"/>
      <c r="B32" s="50"/>
      <c r="C32" s="56"/>
      <c r="D32" s="57"/>
      <c r="E32" s="57"/>
      <c r="F32" s="57"/>
      <c r="G32" s="44"/>
      <c r="H32" s="57"/>
      <c r="I32" s="53"/>
      <c r="J32" s="53"/>
      <c r="K32" s="53"/>
    </row>
    <row r="33" spans="1:11" s="9" customFormat="1" ht="39.950000000000003" customHeight="1" x14ac:dyDescent="0.2">
      <c r="A33" s="44"/>
      <c r="B33" s="50"/>
      <c r="C33" s="56"/>
      <c r="D33" s="57"/>
      <c r="E33" s="57"/>
      <c r="F33" s="57"/>
      <c r="G33" s="44"/>
      <c r="H33" s="57"/>
      <c r="I33" s="53"/>
      <c r="J33" s="53"/>
      <c r="K33" s="53"/>
    </row>
    <row r="34" spans="1:11" s="9" customFormat="1" ht="39.950000000000003" customHeight="1" x14ac:dyDescent="0.2">
      <c r="A34" s="44"/>
      <c r="B34" s="50"/>
      <c r="C34" s="56"/>
      <c r="D34" s="57"/>
      <c r="E34" s="57"/>
      <c r="F34" s="57"/>
      <c r="G34" s="44"/>
      <c r="H34" s="57"/>
      <c r="I34" s="53"/>
      <c r="J34" s="53"/>
      <c r="K34" s="53"/>
    </row>
    <row r="35" spans="1:11" s="9" customFormat="1" ht="39.950000000000003" customHeight="1" x14ac:dyDescent="0.2">
      <c r="A35" s="44"/>
      <c r="B35" s="50"/>
      <c r="C35" s="56"/>
      <c r="D35" s="57"/>
      <c r="E35" s="57"/>
      <c r="F35" s="57"/>
      <c r="G35" s="44"/>
      <c r="H35" s="57"/>
      <c r="I35" s="53"/>
      <c r="J35" s="53"/>
      <c r="K35" s="53"/>
    </row>
    <row r="36" spans="1:11" s="9" customFormat="1" ht="39.950000000000003" customHeight="1" x14ac:dyDescent="0.2">
      <c r="A36" s="44"/>
      <c r="B36" s="50"/>
      <c r="C36" s="56"/>
      <c r="D36" s="57"/>
      <c r="E36" s="57"/>
      <c r="F36" s="57"/>
      <c r="G36" s="44"/>
      <c r="H36" s="57"/>
      <c r="I36" s="53"/>
      <c r="J36" s="53"/>
      <c r="K36" s="53"/>
    </row>
    <row r="37" spans="1:11" s="9" customFormat="1" ht="39.950000000000003" customHeight="1" x14ac:dyDescent="0.2">
      <c r="A37" s="44"/>
      <c r="B37" s="50"/>
      <c r="C37" s="56"/>
      <c r="D37" s="57"/>
      <c r="E37" s="57"/>
      <c r="F37" s="57"/>
      <c r="G37" s="44"/>
      <c r="H37" s="57"/>
      <c r="I37" s="53"/>
      <c r="J37" s="53"/>
      <c r="K37" s="53"/>
    </row>
    <row r="38" spans="1:11" s="9" customFormat="1" ht="39.950000000000003" customHeight="1" x14ac:dyDescent="0.2">
      <c r="A38" s="44"/>
      <c r="B38" s="50"/>
      <c r="C38" s="56"/>
      <c r="D38" s="57"/>
      <c r="E38" s="57"/>
      <c r="F38" s="57"/>
      <c r="G38" s="44"/>
      <c r="H38" s="57"/>
      <c r="I38" s="53"/>
      <c r="J38" s="53"/>
      <c r="K38" s="53"/>
    </row>
    <row r="39" spans="1:11" s="9" customFormat="1" ht="39.950000000000003" customHeight="1" x14ac:dyDescent="0.2">
      <c r="A39" s="44"/>
      <c r="B39" s="50"/>
      <c r="C39" s="56"/>
      <c r="D39" s="57"/>
      <c r="E39" s="57"/>
      <c r="F39" s="57"/>
      <c r="G39" s="44"/>
      <c r="H39" s="57"/>
      <c r="I39" s="53"/>
      <c r="J39" s="53"/>
      <c r="K39" s="53"/>
    </row>
    <row r="40" spans="1:11" s="9" customFormat="1" ht="39.950000000000003" customHeight="1" x14ac:dyDescent="0.2">
      <c r="A40" s="44"/>
      <c r="B40" s="50"/>
      <c r="C40" s="56"/>
      <c r="D40" s="57"/>
      <c r="E40" s="57"/>
      <c r="F40" s="57"/>
      <c r="G40" s="44"/>
      <c r="H40" s="57"/>
      <c r="I40" s="53"/>
      <c r="J40" s="53"/>
      <c r="K40" s="53"/>
    </row>
    <row r="41" spans="1:11" s="9" customFormat="1" ht="39.950000000000003" customHeight="1" x14ac:dyDescent="0.2">
      <c r="A41" s="44"/>
      <c r="B41" s="50"/>
      <c r="C41" s="56"/>
      <c r="D41" s="57"/>
      <c r="E41" s="57"/>
      <c r="F41" s="57"/>
      <c r="G41" s="44"/>
      <c r="H41" s="57"/>
      <c r="I41" s="53"/>
      <c r="J41" s="53"/>
      <c r="K41" s="53"/>
    </row>
    <row r="42" spans="1:11" s="9" customFormat="1" ht="39.950000000000003" customHeight="1" x14ac:dyDescent="0.2">
      <c r="A42" s="44"/>
      <c r="B42" s="50"/>
      <c r="C42" s="56"/>
      <c r="D42" s="57"/>
      <c r="E42" s="57"/>
      <c r="F42" s="57"/>
      <c r="G42" s="44"/>
      <c r="H42" s="57"/>
      <c r="I42" s="53"/>
      <c r="J42" s="53"/>
      <c r="K42" s="53"/>
    </row>
    <row r="43" spans="1:11" s="9" customFormat="1" ht="39.950000000000003" customHeight="1" x14ac:dyDescent="0.2">
      <c r="A43" s="44"/>
      <c r="B43" s="50"/>
      <c r="C43" s="56"/>
      <c r="D43" s="57"/>
      <c r="E43" s="57"/>
      <c r="F43" s="57"/>
      <c r="G43" s="44"/>
      <c r="H43" s="57"/>
      <c r="I43" s="53"/>
      <c r="J43" s="53"/>
      <c r="K43" s="53"/>
    </row>
    <row r="44" spans="1:11" s="9" customFormat="1" ht="39.950000000000003" customHeight="1" x14ac:dyDescent="0.2">
      <c r="A44" s="44"/>
      <c r="B44" s="50"/>
      <c r="C44" s="56"/>
      <c r="D44" s="57"/>
      <c r="E44" s="57"/>
      <c r="F44" s="57"/>
      <c r="G44" s="44"/>
      <c r="H44" s="57"/>
      <c r="I44" s="53"/>
      <c r="J44" s="53"/>
      <c r="K44" s="53"/>
    </row>
    <row r="45" spans="1:11" s="9" customFormat="1" ht="39.950000000000003" customHeight="1" x14ac:dyDescent="0.2">
      <c r="A45" s="45"/>
      <c r="B45" s="51"/>
      <c r="C45" s="58"/>
      <c r="D45" s="59"/>
      <c r="E45" s="59"/>
      <c r="F45" s="59"/>
      <c r="G45" s="45"/>
      <c r="H45" s="59"/>
      <c r="I45" s="53"/>
      <c r="J45" s="53"/>
      <c r="K45" s="53"/>
    </row>
    <row r="46" spans="1:11" s="9" customFormat="1" ht="39.950000000000003" customHeight="1" x14ac:dyDescent="0.2">
      <c r="A46" s="45"/>
      <c r="B46" s="51"/>
      <c r="C46" s="58"/>
      <c r="D46" s="59"/>
      <c r="E46" s="59"/>
      <c r="F46" s="59"/>
      <c r="G46" s="45"/>
      <c r="H46" s="59"/>
      <c r="I46" s="53"/>
      <c r="J46" s="53"/>
      <c r="K46" s="53"/>
    </row>
    <row r="47" spans="1:11" s="9" customFormat="1" ht="39.950000000000003" customHeight="1" x14ac:dyDescent="0.2">
      <c r="A47" s="45"/>
      <c r="B47" s="51"/>
      <c r="C47" s="58"/>
      <c r="D47" s="59"/>
      <c r="E47" s="59"/>
      <c r="F47" s="59"/>
      <c r="G47" s="45"/>
      <c r="H47" s="59"/>
      <c r="I47" s="53"/>
      <c r="J47" s="53"/>
      <c r="K47" s="53"/>
    </row>
    <row r="48" spans="1:11" s="9" customFormat="1" ht="39.950000000000003" customHeight="1" x14ac:dyDescent="0.2">
      <c r="A48" s="45"/>
      <c r="B48" s="51"/>
      <c r="C48" s="58"/>
      <c r="D48" s="59"/>
      <c r="E48" s="59"/>
      <c r="F48" s="59"/>
      <c r="G48" s="45"/>
      <c r="H48" s="59"/>
      <c r="I48" s="53"/>
      <c r="J48" s="53"/>
      <c r="K48" s="53"/>
    </row>
    <row r="49" spans="1:11" s="9" customFormat="1" ht="39.950000000000003" customHeight="1" x14ac:dyDescent="0.2">
      <c r="A49" s="45"/>
      <c r="B49" s="51"/>
      <c r="C49" s="58"/>
      <c r="D49" s="59"/>
      <c r="E49" s="59"/>
      <c r="F49" s="59"/>
      <c r="G49" s="45"/>
      <c r="H49" s="59"/>
      <c r="I49" s="53"/>
      <c r="J49" s="53"/>
      <c r="K49" s="53"/>
    </row>
    <row r="50" spans="1:11" s="9" customFormat="1" ht="39.950000000000003" customHeight="1" x14ac:dyDescent="0.2">
      <c r="A50" s="45"/>
      <c r="B50" s="51"/>
      <c r="C50" s="58"/>
      <c r="D50" s="59"/>
      <c r="E50" s="59"/>
      <c r="F50" s="59"/>
      <c r="G50" s="45"/>
      <c r="H50" s="59"/>
      <c r="I50" s="53"/>
      <c r="J50" s="53"/>
      <c r="K50" s="53"/>
    </row>
    <row r="51" spans="1:11" s="9" customFormat="1" ht="39.950000000000003" customHeight="1" x14ac:dyDescent="0.2">
      <c r="A51" s="45"/>
      <c r="B51" s="51"/>
      <c r="C51" s="58"/>
      <c r="D51" s="59"/>
      <c r="E51" s="59"/>
      <c r="F51" s="59"/>
      <c r="G51" s="45"/>
      <c r="H51" s="59"/>
      <c r="I51" s="53"/>
      <c r="J51" s="53"/>
      <c r="K51" s="53"/>
    </row>
    <row r="52" spans="1:11" ht="39.950000000000003" customHeight="1" x14ac:dyDescent="0.2">
      <c r="A52" s="46"/>
      <c r="B52" s="52"/>
      <c r="C52" s="60"/>
      <c r="D52" s="61"/>
      <c r="E52" s="61"/>
      <c r="F52" s="61"/>
      <c r="G52" s="62"/>
      <c r="H52" s="61"/>
      <c r="I52" s="53"/>
      <c r="J52" s="53"/>
      <c r="K52" s="53"/>
    </row>
    <row r="53" spans="1:11" ht="13.5" thickBot="1" x14ac:dyDescent="0.25"/>
    <row r="54" spans="1:11" ht="13.5" thickBot="1" x14ac:dyDescent="0.25">
      <c r="A54" s="5"/>
      <c r="B54" s="4" t="s">
        <v>9</v>
      </c>
      <c r="C54" s="19"/>
      <c r="D54" s="4" t="s">
        <v>11</v>
      </c>
    </row>
    <row r="55" spans="1:11" ht="8.25" customHeight="1" thickBot="1" x14ac:dyDescent="0.25"/>
    <row r="56" spans="1:11" ht="13.5" thickBot="1" x14ac:dyDescent="0.25">
      <c r="A56" s="6"/>
      <c r="B56" s="4" t="s">
        <v>10</v>
      </c>
      <c r="C56" s="20"/>
      <c r="D56" s="4" t="s">
        <v>12</v>
      </c>
    </row>
    <row r="57" spans="1:11" ht="7.5" customHeight="1" x14ac:dyDescent="0.2"/>
    <row r="58" spans="1:11" x14ac:dyDescent="0.2"/>
    <row r="59" spans="1:11" ht="9.75" customHeight="1" x14ac:dyDescent="0.2"/>
    <row r="60" spans="1:11" x14ac:dyDescent="0.2"/>
    <row r="61" spans="1:11" x14ac:dyDescent="0.2"/>
    <row r="62" spans="1:11" x14ac:dyDescent="0.2"/>
    <row r="63" spans="1:11" x14ac:dyDescent="0.2"/>
    <row r="64" spans="1:11" hidden="1" x14ac:dyDescent="0.2"/>
    <row r="65" spans="9:10" hidden="1" x14ac:dyDescent="0.2"/>
    <row r="66" spans="9:10" hidden="1" x14ac:dyDescent="0.2"/>
    <row r="67" spans="9:10" hidden="1" x14ac:dyDescent="0.2"/>
    <row r="68" spans="9:10" hidden="1" x14ac:dyDescent="0.2"/>
    <row r="69" spans="9:10" hidden="1" x14ac:dyDescent="0.2"/>
    <row r="70" spans="9:10" hidden="1" x14ac:dyDescent="0.2"/>
    <row r="71" spans="9:10" hidden="1" x14ac:dyDescent="0.2"/>
    <row r="72" spans="9:10" hidden="1" x14ac:dyDescent="0.2"/>
    <row r="73" spans="9:10" x14ac:dyDescent="0.2"/>
    <row r="74" spans="9:10" x14ac:dyDescent="0.2"/>
    <row r="75" spans="9:10" x14ac:dyDescent="0.2"/>
    <row r="76" spans="9:10" x14ac:dyDescent="0.2"/>
    <row r="77" spans="9:10" x14ac:dyDescent="0.2"/>
    <row r="78" spans="9:10" ht="13.5" thickBot="1" x14ac:dyDescent="0.25"/>
    <row r="79" spans="9:10" ht="16.5" thickTop="1" x14ac:dyDescent="0.25">
      <c r="I79" s="41" t="s">
        <v>57</v>
      </c>
      <c r="J79" s="42">
        <f>COUNT(A9:A52)</f>
        <v>0</v>
      </c>
    </row>
    <row r="80" spans="9:10" x14ac:dyDescent="0.2">
      <c r="I80" s="35" t="s">
        <v>40</v>
      </c>
      <c r="J80" s="36">
        <f>COUNTIFS($J$9:$J$52,"COMISIÓN HACIENDA")</f>
        <v>0</v>
      </c>
    </row>
    <row r="81" spans="9:10" x14ac:dyDescent="0.2">
      <c r="I81" s="35" t="s">
        <v>21</v>
      </c>
      <c r="J81" s="36">
        <f>COUNTIFS($I$9:$I$52,"PENDIENTE DEBATE")</f>
        <v>1</v>
      </c>
    </row>
    <row r="82" spans="9:10" x14ac:dyDescent="0.2">
      <c r="I82" s="35" t="s">
        <v>41</v>
      </c>
      <c r="J82" s="36">
        <f>SUM(J83:J84)</f>
        <v>0</v>
      </c>
    </row>
    <row r="83" spans="9:10" x14ac:dyDescent="0.2">
      <c r="I83" s="38" t="s">
        <v>32</v>
      </c>
      <c r="J83" s="39">
        <f>COUNTIFS($I$9:$I$52,"CITAR NUEVAMENTE")</f>
        <v>0</v>
      </c>
    </row>
    <row r="84" spans="9:10" x14ac:dyDescent="0.2">
      <c r="I84" s="38" t="s">
        <v>22</v>
      </c>
      <c r="J84" s="39">
        <f>COUNTIFS($I$9:$I$52,"DEBATE CONCLUIDO")</f>
        <v>0</v>
      </c>
    </row>
    <row r="85" spans="9:10" x14ac:dyDescent="0.2">
      <c r="I85" s="35" t="s">
        <v>43</v>
      </c>
      <c r="J85" s="36">
        <f>COUNTIFS($I$9:$I$52,"ARCHIVADA")</f>
        <v>0</v>
      </c>
    </row>
    <row r="86" spans="9:10" x14ac:dyDescent="0.2">
      <c r="I86" s="35" t="s">
        <v>44</v>
      </c>
      <c r="J86" s="36">
        <f>SUM(J87:J89)</f>
        <v>0</v>
      </c>
    </row>
    <row r="87" spans="9:10" x14ac:dyDescent="0.2">
      <c r="I87" s="38" t="s">
        <v>58</v>
      </c>
      <c r="J87" s="40">
        <f>COUNTIFS($J$9:$J$52,"TRASLADADA A COM. PLAN")</f>
        <v>0</v>
      </c>
    </row>
    <row r="88" spans="9:10" x14ac:dyDescent="0.2">
      <c r="I88" s="38" t="s">
        <v>59</v>
      </c>
      <c r="J88" s="40">
        <f>COUNTIFS($J$9:$J$52,"TRASLADADA A COM. GOBIERNO")</f>
        <v>0</v>
      </c>
    </row>
    <row r="89" spans="9:10" x14ac:dyDescent="0.2">
      <c r="I89" s="38" t="s">
        <v>60</v>
      </c>
      <c r="J89" s="40">
        <f>COUNTIFS($J$9:$J$52,"TRASLADADA A SEC. GRAL")</f>
        <v>0</v>
      </c>
    </row>
    <row r="90" spans="9:10" x14ac:dyDescent="0.2">
      <c r="I90" s="35" t="s">
        <v>45</v>
      </c>
      <c r="J90" s="36">
        <f>SUM(J91:J93)</f>
        <v>0</v>
      </c>
    </row>
    <row r="91" spans="9:10" x14ac:dyDescent="0.2">
      <c r="I91" s="33" t="s">
        <v>61</v>
      </c>
      <c r="J91" s="34">
        <f>COUNTIFS($J$9:$J$52,"RECIBIDA DE COM. PLAN")</f>
        <v>0</v>
      </c>
    </row>
    <row r="92" spans="9:10" x14ac:dyDescent="0.2">
      <c r="I92" s="33" t="s">
        <v>62</v>
      </c>
      <c r="J92" s="34">
        <f>COUNTIFS($J$9:$J$52,"RECIBIDA DE COM. GOBIERNO")</f>
        <v>0</v>
      </c>
    </row>
    <row r="93" spans="9:10" x14ac:dyDescent="0.2">
      <c r="I93" s="33" t="s">
        <v>63</v>
      </c>
      <c r="J93" s="34">
        <f>COUNTIFS($J$9:$J$52,"RECIBIDA DE SEC. GRAL")</f>
        <v>0</v>
      </c>
    </row>
    <row r="94" spans="9:10" ht="13.5" thickBot="1" x14ac:dyDescent="0.25">
      <c r="I94" s="37" t="s">
        <v>33</v>
      </c>
      <c r="J94" s="36">
        <f>COUNTIFS($K$9:$K$52,"PRIORIZADAS")</f>
        <v>1</v>
      </c>
    </row>
    <row r="95" spans="9:10" ht="13.5" thickTop="1" x14ac:dyDescent="0.2"/>
    <row r="96" spans="9:10" x14ac:dyDescent="0.2"/>
    <row r="97" x14ac:dyDescent="0.2"/>
    <row r="98" x14ac:dyDescent="0.2"/>
    <row r="99" x14ac:dyDescent="0.2"/>
    <row r="100" x14ac:dyDescent="0.2"/>
    <row r="101" x14ac:dyDescent="0.2"/>
    <row r="102" x14ac:dyDescent="0.2"/>
    <row r="103" x14ac:dyDescent="0.2"/>
    <row r="104" x14ac:dyDescent="0.2"/>
    <row r="105" x14ac:dyDescent="0.2"/>
  </sheetData>
  <autoFilter ref="A8:K8"/>
  <mergeCells count="7">
    <mergeCell ref="A7:H7"/>
    <mergeCell ref="A1:B3"/>
    <mergeCell ref="C1:G1"/>
    <mergeCell ref="C2:G3"/>
    <mergeCell ref="B4:H4"/>
    <mergeCell ref="A5:H5"/>
    <mergeCell ref="A6:H6"/>
  </mergeCells>
  <printOptions horizontalCentered="1" verticalCentered="1"/>
  <pageMargins left="0.15748031496062992" right="0.15748031496062992" top="0.43307086614173229" bottom="0.43307086614173229" header="0" footer="0"/>
  <pageSetup paperSize="14" scale="80" orientation="landscape" r:id="rId1"/>
  <headerFooter alignWithMargins="0">
    <oddFooter>&amp;L&amp;G&amp;C&amp;9“EL CONCEJO VIVE Y SIENTE A BOGOTA”
&amp;R&amp;G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Hoja1!$C$5:$C$7</xm:f>
          </x14:formula1>
          <xm:sqref>K10:K52</xm:sqref>
        </x14:dataValidation>
        <x14:dataValidation type="list" allowBlank="1" showInputMessage="1" showErrorMessage="1">
          <x14:formula1>
            <xm:f>Hoja1!$A$5:$A$12</xm:f>
          </x14:formula1>
          <xm:sqref>J10:J52</xm:sqref>
        </x14:dataValidation>
        <x14:dataValidation type="list" allowBlank="1" showInputMessage="1" showErrorMessage="1">
          <x14:formula1>
            <xm:f>Hoja1!$B$5:$B$9</xm:f>
          </x14:formula1>
          <xm:sqref>I10:I52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26</vt:i4>
      </vt:variant>
    </vt:vector>
  </HeadingPairs>
  <TitlesOfParts>
    <vt:vector size="41" baseType="lpstr">
      <vt:lpstr>RELAC. PROPOSIC.</vt:lpstr>
      <vt:lpstr>PROGRESISTA</vt:lpstr>
      <vt:lpstr>POLO</vt:lpstr>
      <vt:lpstr>CAMBIO RADICAL</vt:lpstr>
      <vt:lpstr>LIBERAL</vt:lpstr>
      <vt:lpstr>DE LA U</vt:lpstr>
      <vt:lpstr>CONSERVADOR</vt:lpstr>
      <vt:lpstr>MIRA</vt:lpstr>
      <vt:lpstr>OPC. CIUDADANA</vt:lpstr>
      <vt:lpstr>VERDES</vt:lpstr>
      <vt:lpstr>ASI</vt:lpstr>
      <vt:lpstr>CENTRO DEMOCRÁTICO</vt:lpstr>
      <vt:lpstr>LIBRE</vt:lpstr>
      <vt:lpstr>Hoja2</vt:lpstr>
      <vt:lpstr>Hoja1</vt:lpstr>
      <vt:lpstr>ASI!Área_de_impresión</vt:lpstr>
      <vt:lpstr>'CAMBIO RADICAL'!Área_de_impresión</vt:lpstr>
      <vt:lpstr>'CENTRO DEMOCRÁTICO'!Área_de_impresión</vt:lpstr>
      <vt:lpstr>CONSERVADOR!Área_de_impresión</vt:lpstr>
      <vt:lpstr>'DE LA U'!Área_de_impresión</vt:lpstr>
      <vt:lpstr>LIBERAL!Área_de_impresión</vt:lpstr>
      <vt:lpstr>LIBRE!Área_de_impresión</vt:lpstr>
      <vt:lpstr>MIRA!Área_de_impresión</vt:lpstr>
      <vt:lpstr>'OPC. CIUDADANA'!Área_de_impresión</vt:lpstr>
      <vt:lpstr>POLO!Área_de_impresión</vt:lpstr>
      <vt:lpstr>PROGRESISTA!Área_de_impresión</vt:lpstr>
      <vt:lpstr>'RELAC. PROPOSIC.'!Área_de_impresión</vt:lpstr>
      <vt:lpstr>VERDES!Área_de_impresión</vt:lpstr>
      <vt:lpstr>ASI!Títulos_a_imprimir</vt:lpstr>
      <vt:lpstr>'CAMBIO RADICAL'!Títulos_a_imprimir</vt:lpstr>
      <vt:lpstr>'CENTRO DEMOCRÁTICO'!Títulos_a_imprimir</vt:lpstr>
      <vt:lpstr>CONSERVADOR!Títulos_a_imprimir</vt:lpstr>
      <vt:lpstr>'DE LA U'!Títulos_a_imprimir</vt:lpstr>
      <vt:lpstr>LIBERAL!Títulos_a_imprimir</vt:lpstr>
      <vt:lpstr>LIBRE!Títulos_a_imprimir</vt:lpstr>
      <vt:lpstr>MIRA!Títulos_a_imprimir</vt:lpstr>
      <vt:lpstr>'OPC. CIUDADANA'!Títulos_a_imprimir</vt:lpstr>
      <vt:lpstr>POLO!Títulos_a_imprimir</vt:lpstr>
      <vt:lpstr>PROGRESISTA!Títulos_a_imprimir</vt:lpstr>
      <vt:lpstr>'RELAC. PROPOSIC.'!Títulos_a_imprimir</vt:lpstr>
      <vt:lpstr>VERDES!Títulos_a_imprimir</vt:lpstr>
    </vt:vector>
  </TitlesOfParts>
  <Company>Concejo_bta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JQUINTERO</dc:creator>
  <cp:lastModifiedBy>ESPERANZA PERDOMO GUTIERREZ</cp:lastModifiedBy>
  <cp:lastPrinted>2016-12-07T17:04:43Z</cp:lastPrinted>
  <dcterms:created xsi:type="dcterms:W3CDTF">2009-01-15T19:13:35Z</dcterms:created>
  <dcterms:modified xsi:type="dcterms:W3CDTF">2016-12-28T20:06:20Z</dcterms:modified>
</cp:coreProperties>
</file>