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ucacionbogota-my.sharepoint.com/personal/sgaleanom_educacionbogota_gov_co/Documents/Escritorio/Educación/VICTORIA RAMIREZ SDE 2020/SDE 2020/Derechos de petición/Concejo de Bogotá/2024/Proposión 559 de 2024 Megacolegios/"/>
    </mc:Choice>
  </mc:AlternateContent>
  <xr:revisionPtr revIDLastSave="82" documentId="8_{69BD489B-9B7C-4925-8FDB-27822862B109}" xr6:coauthVersionLast="47" xr6:coauthVersionMax="47" xr10:uidLastSave="{EAE0EA9C-5C7D-4D87-B82D-A79F07616F2C}"/>
  <bookViews>
    <workbookView xWindow="-120" yWindow="-120" windowWidth="29040" windowHeight="15840" tabRatio="1000" xr2:uid="{EAEB0724-1E6A-4BEB-9AC4-49288E797634}"/>
  </bookViews>
  <sheets>
    <sheet name="Colegios NUevos" sheetId="1" r:id="rId1"/>
    <sheet name="Restitucione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1" l="1"/>
  <c r="A19" i="1"/>
  <c r="A20" i="1" s="1"/>
  <c r="A21" i="1" s="1"/>
  <c r="A22" i="1" s="1"/>
  <c r="A23" i="1" s="1"/>
  <c r="A24" i="1" s="1"/>
  <c r="A25" i="1" s="1"/>
  <c r="F23" i="2"/>
  <c r="F22" i="2"/>
  <c r="F21" i="2"/>
  <c r="F19" i="2"/>
  <c r="F12" i="2"/>
  <c r="G12" i="2" s="1"/>
  <c r="F10" i="2"/>
  <c r="F8" i="2"/>
  <c r="F7" i="2"/>
  <c r="F16" i="1" l="1"/>
  <c r="F15" i="1"/>
  <c r="F10" i="1"/>
  <c r="F9" i="1"/>
  <c r="F8" i="1"/>
  <c r="G19" i="1" l="1"/>
  <c r="G5" i="2" l="1"/>
  <c r="G6" i="2"/>
  <c r="G7" i="2"/>
  <c r="G8" i="2"/>
  <c r="G9" i="2"/>
  <c r="G10" i="2"/>
  <c r="G11" i="2"/>
  <c r="G13" i="2"/>
  <c r="G14" i="2"/>
  <c r="G15" i="2"/>
  <c r="G16" i="2"/>
  <c r="G17" i="2"/>
  <c r="G18" i="2"/>
  <c r="G19" i="2"/>
  <c r="G20" i="2"/>
  <c r="G21" i="2"/>
  <c r="G22" i="2"/>
  <c r="G23" i="2"/>
  <c r="G24" i="2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0" i="1"/>
  <c r="G21" i="1"/>
  <c r="G22" i="1"/>
  <c r="G23" i="1"/>
  <c r="G24" i="1"/>
  <c r="G25" i="1"/>
  <c r="G4" i="1"/>
  <c r="F4" i="2" l="1"/>
  <c r="G4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<sst xmlns="http://schemas.openxmlformats.org/spreadsheetml/2006/main" count="205" uniqueCount="130">
  <si>
    <t>No.</t>
  </si>
  <si>
    <t>Nombre de Institución Educativa</t>
  </si>
  <si>
    <t>Localidad</t>
  </si>
  <si>
    <t>Total m2 construidos no incluye áreas libres</t>
  </si>
  <si>
    <t>Costo Total presupuesto de obra</t>
  </si>
  <si>
    <t>Costo directo Obra</t>
  </si>
  <si>
    <t>Valor m2 de obra sin incluir dotacion</t>
  </si>
  <si>
    <t>El suelo o lote es publico o no</t>
  </si>
  <si>
    <t>Codigo RUPI de la zona de cesión pública intervenida</t>
  </si>
  <si>
    <t>Poblacion beneficiada en número de Estudiantes</t>
  </si>
  <si>
    <t>Jornada Mañana</t>
  </si>
  <si>
    <t>Jornada tarde</t>
  </si>
  <si>
    <t>Jornada Unica</t>
  </si>
  <si>
    <t>Jorge Mario Bergolio - Cafam Puerto del sol</t>
  </si>
  <si>
    <t>Suba</t>
  </si>
  <si>
    <t xml:space="preserve">ZONA COMUNAL - PUBLICO </t>
  </si>
  <si>
    <t>834-13</t>
  </si>
  <si>
    <t>Soledad Acosta Samper</t>
  </si>
  <si>
    <t>Bosa</t>
  </si>
  <si>
    <t>3939-16</t>
  </si>
  <si>
    <t>El Ensueño</t>
  </si>
  <si>
    <t>Ciudad Bolivar</t>
  </si>
  <si>
    <t>4297-2</t>
  </si>
  <si>
    <t xml:space="preserve"> Jorge Isaacs </t>
  </si>
  <si>
    <t>4154-1</t>
  </si>
  <si>
    <t>Rogelio Salmona</t>
  </si>
  <si>
    <t>3911-5</t>
  </si>
  <si>
    <t>Las Margaritas</t>
  </si>
  <si>
    <t>Kennedy</t>
  </si>
  <si>
    <t>4183-1</t>
  </si>
  <si>
    <t>Bicentenario la Independencia</t>
  </si>
  <si>
    <t>4181-1</t>
  </si>
  <si>
    <t>Jose Eustasio Rivera</t>
  </si>
  <si>
    <t>Usme</t>
  </si>
  <si>
    <t>FISCAL - PUBLICO</t>
  </si>
  <si>
    <t>2-2112</t>
  </si>
  <si>
    <t xml:space="preserve">Colegio de la Bici (predio Argelia II) </t>
  </si>
  <si>
    <t>2-2141</t>
  </si>
  <si>
    <t>El Nogal - (Sierra Parque)</t>
  </si>
  <si>
    <t>Ciudad Bolívar</t>
  </si>
  <si>
    <t>1268-31</t>
  </si>
  <si>
    <t>Emma Reyes (Techo I)</t>
  </si>
  <si>
    <t>4825,1</t>
  </si>
  <si>
    <t>2330-73</t>
  </si>
  <si>
    <t>4215-3</t>
  </si>
  <si>
    <t>Parques de Bogotá - (Campos Verdes II)</t>
  </si>
  <si>
    <t>4215-4</t>
  </si>
  <si>
    <t>Ángela Restrepo Moreno - (Sierra Morena Curva)</t>
  </si>
  <si>
    <t>1268-33</t>
  </si>
  <si>
    <t xml:space="preserve">Villas del Progreso - Porvenir VII </t>
  </si>
  <si>
    <t>1652,32</t>
  </si>
  <si>
    <t>3950-14</t>
  </si>
  <si>
    <t xml:space="preserve">Gabriel Betancourt Mejía - Villa Mejía Tagaste </t>
  </si>
  <si>
    <t>1508,88</t>
  </si>
  <si>
    <t>3684-27</t>
  </si>
  <si>
    <t>Bosa Brasilia Porvenir IV</t>
  </si>
  <si>
    <t>3937-14</t>
  </si>
  <si>
    <t xml:space="preserve"> Laura Herrera de Varela - Encenillos</t>
  </si>
  <si>
    <t>2-2303</t>
  </si>
  <si>
    <t>Esmeralda Arboleda Cadavid - La Palestina</t>
  </si>
  <si>
    <t>4389-1</t>
  </si>
  <si>
    <t>San Cristóbal</t>
  </si>
  <si>
    <t>4365-1</t>
  </si>
  <si>
    <t xml:space="preserve">Ciudadela el Recreo Sonia Osorio de Saint Malo </t>
  </si>
  <si>
    <t>2-1556</t>
  </si>
  <si>
    <t xml:space="preserve">Abel Rodríguez Céspedes - Los Cerezos </t>
  </si>
  <si>
    <t>Engativá</t>
  </si>
  <si>
    <t>4402-1
4402-2</t>
  </si>
  <si>
    <t>Nocturna</t>
  </si>
  <si>
    <t>Fin de semana</t>
  </si>
  <si>
    <t xml:space="preserve">Santa Librada </t>
  </si>
  <si>
    <t>ZONA COMUNAL - PUBLICO 
FISCAL - PUBLICO</t>
  </si>
  <si>
    <t>2072-29
2-1687</t>
  </si>
  <si>
    <t xml:space="preserve"> San Cristóbal Sur </t>
  </si>
  <si>
    <t>San Cristobal</t>
  </si>
  <si>
    <t>2-1297
2-1814</t>
  </si>
  <si>
    <t xml:space="preserve"> Nueva Constitución </t>
  </si>
  <si>
    <t>Engativa</t>
  </si>
  <si>
    <t>ZONA COMUNAL - PUBLICO</t>
  </si>
  <si>
    <t>1831-215</t>
  </si>
  <si>
    <t>Fontibon</t>
  </si>
  <si>
    <t>4087-3</t>
  </si>
  <si>
    <t>Carlos Alban Holguín</t>
  </si>
  <si>
    <t>2784-65</t>
  </si>
  <si>
    <t>Industrial Piloto</t>
  </si>
  <si>
    <t>Tunjuelito</t>
  </si>
  <si>
    <t>2-1797
2-1798</t>
  </si>
  <si>
    <t>Nydia Quintero De Turbay</t>
  </si>
  <si>
    <t>996-92</t>
  </si>
  <si>
    <t>Las Américas</t>
  </si>
  <si>
    <t>531-42</t>
  </si>
  <si>
    <t>Julio Garavito Armero</t>
  </si>
  <si>
    <t>Puente Aranda</t>
  </si>
  <si>
    <t>3638-163</t>
  </si>
  <si>
    <t>Jose Acevedo Y Gomez</t>
  </si>
  <si>
    <t>Rafael Uribe Uribe</t>
  </si>
  <si>
    <t>2753-47</t>
  </si>
  <si>
    <t>Nuevo Chile</t>
  </si>
  <si>
    <t>ZONA COMUNAL - PUBLICO
ZONA VERDE - PUBLICO
PRIVADO</t>
  </si>
  <si>
    <t>1144-46
1144-13
SIN RUPI</t>
  </si>
  <si>
    <t xml:space="preserve">Diana Turbay </t>
  </si>
  <si>
    <t>Rafale Uirbe Uribe</t>
  </si>
  <si>
    <t>ZONA COMUNAL - PUBLICO
FISCAL - PUBLICO</t>
  </si>
  <si>
    <t>653-364
2-2058
2-2059
2-2060
2-2092
2-2061
2-2062</t>
  </si>
  <si>
    <t xml:space="preserve">Prospero Pinzón </t>
  </si>
  <si>
    <t>2931-22</t>
  </si>
  <si>
    <t>La Candelaria - Sede C La Concordia</t>
  </si>
  <si>
    <t>La Candelaria</t>
  </si>
  <si>
    <t xml:space="preserve">INDETERMINADO </t>
  </si>
  <si>
    <t>SIN RUPI</t>
  </si>
  <si>
    <t xml:space="preserve">Carlos Arango Vélez </t>
  </si>
  <si>
    <t>ZONA COMUNAL - PUBLICO
ZONA VERDE - PUBLICO</t>
  </si>
  <si>
    <t>1072-18
1072-28</t>
  </si>
  <si>
    <t xml:space="preserve">Tabora </t>
  </si>
  <si>
    <t>1429-49</t>
  </si>
  <si>
    <t>Integrado de Fontibón sede B</t>
  </si>
  <si>
    <t>Fontibón</t>
  </si>
  <si>
    <t xml:space="preserve">Laureano Gómez </t>
  </si>
  <si>
    <t>1583-20</t>
  </si>
  <si>
    <t xml:space="preserve">Rafael Uribe Uribe </t>
  </si>
  <si>
    <t xml:space="preserve">República de Ecuador </t>
  </si>
  <si>
    <t xml:space="preserve">Guillermo León Valencia </t>
  </si>
  <si>
    <t>Antonio Nariño</t>
  </si>
  <si>
    <t>2564-32</t>
  </si>
  <si>
    <t>760-77</t>
  </si>
  <si>
    <t>2-303
2-1810
2-1811</t>
  </si>
  <si>
    <t>4126-6</t>
  </si>
  <si>
    <t xml:space="preserve">Sede B  El Refugio- Puerto Central </t>
  </si>
  <si>
    <t>Laurel de Cera - (Campos Verde I)</t>
  </si>
  <si>
    <t>Gloria Valencia de Castaño- Santa Teresita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</si>
</sst>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(&quot;$&quot;\ * #,##0.00_);_(&quot;$&quot;\ * \(#,##0.00\);_(&quot;$&quot;\ 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Verdana"/>
      <family val="2"/>
    </font>
    <font>
      <sz val="11"/>
      <color indexed="8"/>
      <name val="Calibri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3">
    <xf numFmtId="0" fontId="0" fillId="0" borderId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3" fontId="6" fillId="0" borderId="0" applyFill="0" applyBorder="0" applyProtection="0">
      <alignment horizontal="right" vertical="center"/>
    </xf>
    <xf numFmtId="49" fontId="6" fillId="0" borderId="0" applyFill="0" applyBorder="0" applyProtection="0">
      <alignment horizontal="left" vertical="center"/>
    </xf>
    <xf numFmtId="165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42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8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44" fontId="9" fillId="0" borderId="1" xfId="2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4" fontId="9" fillId="3" borderId="1" xfId="2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9" fillId="3" borderId="7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4" fontId="3" fillId="3" borderId="5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10" fillId="0" borderId="0" xfId="0" applyFont="1"/>
    <xf numFmtId="0" fontId="10" fillId="5" borderId="1" xfId="0" applyFont="1" applyFill="1" applyBorder="1" applyAlignment="1">
      <alignment horizont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Border="1"/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</cellXfs>
  <cellStyles count="33">
    <cellStyle name="BodyStyle" xfId="15" xr:uid="{F3937D6E-0B78-475B-886F-4D22A5F27C86}"/>
    <cellStyle name="Currency" xfId="13" xr:uid="{E48E147B-0906-4984-9ECC-28E023419D45}"/>
    <cellStyle name="Millares [0] 2" xfId="19" xr:uid="{78B6E834-9DD3-4EBE-A68E-D21E71E53BDD}"/>
    <cellStyle name="Millares [0] 3" xfId="21" xr:uid="{8AFF0793-C38D-42F1-B3EC-9F8A3A47778B}"/>
    <cellStyle name="Millares 2" xfId="4" xr:uid="{7716C7D2-5FD5-4595-85CD-B2A6BE97B3A5}"/>
    <cellStyle name="Millares 2 2" xfId="16" xr:uid="{FB516B04-A573-4E72-9C37-5725CE1B02FE}"/>
    <cellStyle name="Millares 2 3" xfId="12" xr:uid="{795EF791-2A5E-4C4E-A5F9-F1A5E081D11A}"/>
    <cellStyle name="Millares 3" xfId="10" xr:uid="{07A118F2-3FD9-4188-B09B-744B87073B2F}"/>
    <cellStyle name="Millares 4" xfId="23" xr:uid="{A215B66D-8F5D-4F5B-A90B-273B56A6D46E}"/>
    <cellStyle name="Millares 5" xfId="26" xr:uid="{36D7B10B-5840-414B-BB31-EF55D9214330}"/>
    <cellStyle name="Millares 6" xfId="22" xr:uid="{9A94D3EE-BC77-490D-9F28-25E5CBBD8AA5}"/>
    <cellStyle name="Millares 7" xfId="28" xr:uid="{9EC107CA-409E-4040-A909-9FBE95F3CEF2}"/>
    <cellStyle name="Millares_0001 INVENTARIO P.F. PREDIOS  E INTEGRACIONES" xfId="1" xr:uid="{F83D86B2-0C47-4202-80F1-04FB43CB65E4}"/>
    <cellStyle name="Moneda" xfId="2" builtinId="4"/>
    <cellStyle name="Moneda [0] 2" xfId="8" xr:uid="{A144F4E6-0F7A-45D1-975A-898D61D673B2}"/>
    <cellStyle name="Moneda [0] 2 2" xfId="29" xr:uid="{B8FE9278-D057-4805-AE36-08A40C24C576}"/>
    <cellStyle name="Moneda [0] 3" xfId="17" xr:uid="{F087BDB9-3A80-4031-8989-D76B6A070117}"/>
    <cellStyle name="Moneda [0] 4" xfId="32" xr:uid="{B6A05576-4D5D-41ED-9110-86608BE9B73A}"/>
    <cellStyle name="Moneda 2" xfId="5" xr:uid="{404177B1-72AA-44CB-A126-365128F85C78}"/>
    <cellStyle name="Moneda 2 2" xfId="20" xr:uid="{6708A397-7F26-4AB0-99E0-05176C233227}"/>
    <cellStyle name="Moneda 2 3" xfId="30" xr:uid="{588D49E4-748F-4FDB-ADB5-8C3A59836D30}"/>
    <cellStyle name="Moneda 3" xfId="9" xr:uid="{541D528A-9B27-45B1-BEA4-528F6FDF2015}"/>
    <cellStyle name="Moneda 4" xfId="18" xr:uid="{4F6BC455-56FE-4B6B-B88F-928CB6087E19}"/>
    <cellStyle name="Moneda 5" xfId="27" xr:uid="{E6AC0792-5EFB-4F73-8106-F1A650F24405}"/>
    <cellStyle name="Moneda 6" xfId="24" xr:uid="{7B38B100-FE65-445D-91A3-59F856611D36}"/>
    <cellStyle name="Moneda 7" xfId="25" xr:uid="{4D31B355-4503-4096-BAE1-F36C010FFE1F}"/>
    <cellStyle name="Normal" xfId="0" builtinId="0"/>
    <cellStyle name="Normal 2" xfId="7" xr:uid="{B7E365B1-E2BA-43A3-92BD-2823855CFFF6}"/>
    <cellStyle name="Normal 2 2 2" xfId="11" xr:uid="{AB6D92EC-6617-49F0-A6B2-B2B763DAE5A0}"/>
    <cellStyle name="Normal 3" xfId="3" xr:uid="{E76E063B-8EBD-4FAC-9F75-17A0EBD8E90F}"/>
    <cellStyle name="Normal 4 2" xfId="31" xr:uid="{039D9235-E017-4977-9439-142028F5EDD2}"/>
    <cellStyle name="Numeric" xfId="14" xr:uid="{E429A8DC-CE57-4778-A1A9-25C3F828F520}"/>
    <cellStyle name="Porcentaje 2" xfId="6" xr:uid="{575AAEA3-C9DB-414E-89B8-3DDEB385A2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45BCB-DE8A-4F6E-B5EF-CCCF5D727B08}">
  <dimension ref="A2:BL25"/>
  <sheetViews>
    <sheetView tabSelected="1" topLeftCell="A12" zoomScaleNormal="100" workbookViewId="0">
      <selection activeCell="G4" sqref="G4:G25"/>
    </sheetView>
  </sheetViews>
  <sheetFormatPr baseColWidth="10" defaultColWidth="11.42578125" defaultRowHeight="11.25" x14ac:dyDescent="0.2"/>
  <cols>
    <col min="1" max="1" width="5.42578125" style="30" customWidth="1"/>
    <col min="2" max="2" width="37.42578125" style="30" customWidth="1"/>
    <col min="3" max="3" width="12.85546875" style="30" customWidth="1"/>
    <col min="4" max="4" width="17.5703125" style="30" customWidth="1"/>
    <col min="5" max="5" width="18" style="30" customWidth="1"/>
    <col min="6" max="6" width="19.5703125" style="30" customWidth="1"/>
    <col min="7" max="7" width="24" style="30" customWidth="1"/>
    <col min="8" max="8" width="30.140625" style="31" customWidth="1"/>
    <col min="9" max="9" width="25" style="31" customWidth="1"/>
    <col min="10" max="11" width="12.28515625" style="30" customWidth="1"/>
    <col min="12" max="12" width="12" style="30" customWidth="1"/>
    <col min="13" max="13" width="11.42578125" style="30"/>
    <col min="14" max="14" width="10.42578125" style="30" customWidth="1"/>
    <col min="15" max="64" width="11.42578125" style="32"/>
    <col min="65" max="16384" width="11.42578125" style="30"/>
  </cols>
  <sheetData>
    <row r="2" spans="1:64" s="28" customFormat="1" ht="24.75" customHeight="1" x14ac:dyDescent="0.2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  <c r="H2" s="25" t="s">
        <v>7</v>
      </c>
      <c r="I2" s="25" t="s">
        <v>8</v>
      </c>
      <c r="J2" s="26" t="s">
        <v>9</v>
      </c>
      <c r="K2" s="26"/>
      <c r="L2" s="26"/>
      <c r="M2" s="26"/>
      <c r="N2" s="26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</row>
    <row r="3" spans="1:64" s="28" customFormat="1" x14ac:dyDescent="0.2">
      <c r="A3" s="25"/>
      <c r="B3" s="25"/>
      <c r="C3" s="25"/>
      <c r="D3" s="25"/>
      <c r="E3" s="25"/>
      <c r="F3" s="25"/>
      <c r="G3" s="25"/>
      <c r="H3" s="25"/>
      <c r="I3" s="25"/>
      <c r="J3" s="29" t="s">
        <v>10</v>
      </c>
      <c r="K3" s="29" t="s">
        <v>11</v>
      </c>
      <c r="L3" s="29" t="s">
        <v>12</v>
      </c>
      <c r="M3" s="29" t="s">
        <v>68</v>
      </c>
      <c r="N3" s="29" t="s">
        <v>69</v>
      </c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</row>
    <row r="4" spans="1:64" s="13" customFormat="1" ht="35.1" customHeight="1" x14ac:dyDescent="0.25">
      <c r="A4" s="2">
        <v>1</v>
      </c>
      <c r="B4" s="2" t="s">
        <v>13</v>
      </c>
      <c r="C4" s="3" t="s">
        <v>14</v>
      </c>
      <c r="D4" s="21">
        <v>4599.3</v>
      </c>
      <c r="E4" s="16">
        <v>10027769667</v>
      </c>
      <c r="F4" s="16">
        <v>7972467535</v>
      </c>
      <c r="G4" s="8">
        <f>+F4/D4</f>
        <v>1733408.8959189442</v>
      </c>
      <c r="H4" s="15" t="s">
        <v>15</v>
      </c>
      <c r="I4" s="15" t="s">
        <v>16</v>
      </c>
      <c r="L4" s="13">
        <v>516</v>
      </c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</row>
    <row r="5" spans="1:64" s="13" customFormat="1" ht="35.1" customHeight="1" x14ac:dyDescent="0.25">
      <c r="A5" s="2">
        <f>+A4+1</f>
        <v>2</v>
      </c>
      <c r="B5" s="2" t="s">
        <v>17</v>
      </c>
      <c r="C5" s="3" t="s">
        <v>18</v>
      </c>
      <c r="D5" s="21">
        <v>5106.1400000000003</v>
      </c>
      <c r="E5" s="16">
        <v>13044857030</v>
      </c>
      <c r="F5" s="16">
        <v>10392652191</v>
      </c>
      <c r="G5" s="8">
        <f t="shared" ref="G5:G25" si="0">+F5/D5</f>
        <v>2035324.5682648732</v>
      </c>
      <c r="H5" s="15" t="s">
        <v>15</v>
      </c>
      <c r="I5" s="15" t="s">
        <v>19</v>
      </c>
      <c r="L5" s="13">
        <v>513</v>
      </c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</row>
    <row r="6" spans="1:64" s="13" customFormat="1" ht="35.1" customHeight="1" x14ac:dyDescent="0.25">
      <c r="A6" s="2">
        <f t="shared" ref="A6:A25" si="1">+A5+1</f>
        <v>3</v>
      </c>
      <c r="B6" s="2" t="s">
        <v>20</v>
      </c>
      <c r="C6" s="3" t="s">
        <v>21</v>
      </c>
      <c r="D6" s="21">
        <v>13400.26</v>
      </c>
      <c r="E6" s="16">
        <v>20551225620.630001</v>
      </c>
      <c r="F6" s="16">
        <v>16401616616.624104</v>
      </c>
      <c r="G6" s="8">
        <f t="shared" si="0"/>
        <v>1223977.4912295809</v>
      </c>
      <c r="H6" s="15" t="s">
        <v>15</v>
      </c>
      <c r="I6" s="15" t="s">
        <v>22</v>
      </c>
      <c r="L6" s="13">
        <v>1043</v>
      </c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</row>
    <row r="7" spans="1:64" s="13" customFormat="1" ht="35.1" customHeight="1" x14ac:dyDescent="0.25">
      <c r="A7" s="2">
        <f t="shared" si="1"/>
        <v>4</v>
      </c>
      <c r="B7" s="2" t="s">
        <v>23</v>
      </c>
      <c r="C7" s="3" t="s">
        <v>18</v>
      </c>
      <c r="D7" s="21">
        <v>8083.24</v>
      </c>
      <c r="E7" s="16">
        <v>22915865896.000446</v>
      </c>
      <c r="F7" s="16">
        <v>18198749917.408234</v>
      </c>
      <c r="G7" s="8">
        <f t="shared" si="0"/>
        <v>2251417.7381109847</v>
      </c>
      <c r="H7" s="15" t="s">
        <v>15</v>
      </c>
      <c r="I7" s="15" t="s">
        <v>24</v>
      </c>
      <c r="L7" s="13">
        <v>1118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</row>
    <row r="8" spans="1:64" s="13" customFormat="1" ht="35.1" customHeight="1" x14ac:dyDescent="0.25">
      <c r="A8" s="2">
        <f t="shared" si="1"/>
        <v>5</v>
      </c>
      <c r="B8" s="2" t="s">
        <v>25</v>
      </c>
      <c r="C8" s="3" t="s">
        <v>21</v>
      </c>
      <c r="D8" s="21">
        <v>10762.72</v>
      </c>
      <c r="E8" s="16">
        <v>32785195993</v>
      </c>
      <c r="F8" s="16">
        <f>+E8/1.3</f>
        <v>25219381533.076923</v>
      </c>
      <c r="G8" s="8">
        <f t="shared" si="0"/>
        <v>2343216.3554451778</v>
      </c>
      <c r="H8" s="15" t="s">
        <v>15</v>
      </c>
      <c r="I8" s="15" t="s">
        <v>26</v>
      </c>
      <c r="L8" s="13">
        <v>1580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</row>
    <row r="9" spans="1:64" s="13" customFormat="1" ht="35.1" customHeight="1" x14ac:dyDescent="0.25">
      <c r="A9" s="2">
        <f t="shared" si="1"/>
        <v>6</v>
      </c>
      <c r="B9" s="2" t="s">
        <v>27</v>
      </c>
      <c r="C9" s="3" t="s">
        <v>28</v>
      </c>
      <c r="D9" s="21">
        <v>4914.74</v>
      </c>
      <c r="E9" s="16">
        <v>14330971304</v>
      </c>
      <c r="F9" s="16">
        <f>+E9/1.3</f>
        <v>11023824080</v>
      </c>
      <c r="G9" s="8">
        <f t="shared" si="0"/>
        <v>2243012.6680149916</v>
      </c>
      <c r="H9" s="15" t="s">
        <v>15</v>
      </c>
      <c r="I9" s="15" t="s">
        <v>29</v>
      </c>
      <c r="L9" s="13">
        <v>518</v>
      </c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</row>
    <row r="10" spans="1:64" s="13" customFormat="1" ht="35.1" customHeight="1" x14ac:dyDescent="0.25">
      <c r="A10" s="2">
        <f t="shared" si="1"/>
        <v>7</v>
      </c>
      <c r="B10" s="2" t="s">
        <v>30</v>
      </c>
      <c r="C10" s="3" t="s">
        <v>18</v>
      </c>
      <c r="D10" s="21">
        <v>13992.08</v>
      </c>
      <c r="E10" s="16">
        <v>40269861393</v>
      </c>
      <c r="F10" s="16">
        <f>+E10/1.3</f>
        <v>30976816456.153847</v>
      </c>
      <c r="G10" s="8">
        <f t="shared" si="0"/>
        <v>2213882.1716395165</v>
      </c>
      <c r="H10" s="15" t="s">
        <v>15</v>
      </c>
      <c r="I10" s="15" t="s">
        <v>31</v>
      </c>
      <c r="L10" s="13">
        <v>1566</v>
      </c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</row>
    <row r="11" spans="1:64" s="13" customFormat="1" ht="35.1" customHeight="1" x14ac:dyDescent="0.25">
      <c r="A11" s="2">
        <f t="shared" si="1"/>
        <v>8</v>
      </c>
      <c r="B11" s="2" t="s">
        <v>32</v>
      </c>
      <c r="C11" s="3" t="s">
        <v>33</v>
      </c>
      <c r="D11" s="21">
        <v>3897.45</v>
      </c>
      <c r="E11" s="16">
        <v>15438916050</v>
      </c>
      <c r="F11" s="16">
        <v>12211434035</v>
      </c>
      <c r="G11" s="8">
        <f t="shared" si="0"/>
        <v>3133185.5533746425</v>
      </c>
      <c r="H11" s="15" t="s">
        <v>34</v>
      </c>
      <c r="I11" s="22" t="s">
        <v>35</v>
      </c>
      <c r="L11" s="13">
        <v>675</v>
      </c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</row>
    <row r="12" spans="1:64" s="13" customFormat="1" ht="35.1" customHeight="1" x14ac:dyDescent="0.25">
      <c r="A12" s="2">
        <f t="shared" si="1"/>
        <v>9</v>
      </c>
      <c r="B12" s="2" t="s">
        <v>36</v>
      </c>
      <c r="C12" s="3" t="s">
        <v>18</v>
      </c>
      <c r="D12" s="4">
        <v>10858.33</v>
      </c>
      <c r="E12" s="16">
        <v>26492814367</v>
      </c>
      <c r="F12" s="16">
        <v>21298246538.060001</v>
      </c>
      <c r="G12" s="8">
        <f t="shared" si="0"/>
        <v>1961466.1313535324</v>
      </c>
      <c r="H12" s="15" t="s">
        <v>34</v>
      </c>
      <c r="I12" s="22" t="s">
        <v>37</v>
      </c>
      <c r="L12" s="13">
        <v>1045</v>
      </c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</row>
    <row r="13" spans="1:64" s="13" customFormat="1" ht="35.1" customHeight="1" x14ac:dyDescent="0.25">
      <c r="A13" s="2">
        <f t="shared" si="1"/>
        <v>10</v>
      </c>
      <c r="B13" s="2" t="s">
        <v>38</v>
      </c>
      <c r="C13" s="3" t="s">
        <v>39</v>
      </c>
      <c r="D13" s="4">
        <v>7661.46</v>
      </c>
      <c r="E13" s="16">
        <v>27344355409</v>
      </c>
      <c r="F13" s="16">
        <v>21602429616.84</v>
      </c>
      <c r="G13" s="8">
        <f t="shared" si="0"/>
        <v>2819623.1027558716</v>
      </c>
      <c r="H13" s="15" t="s">
        <v>15</v>
      </c>
      <c r="I13" s="22" t="s">
        <v>40</v>
      </c>
      <c r="L13" s="13">
        <v>1041</v>
      </c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</row>
    <row r="14" spans="1:64" s="13" customFormat="1" ht="35.1" customHeight="1" x14ac:dyDescent="0.25">
      <c r="A14" s="2">
        <f t="shared" si="1"/>
        <v>11</v>
      </c>
      <c r="B14" s="2" t="s">
        <v>41</v>
      </c>
      <c r="C14" s="3" t="s">
        <v>28</v>
      </c>
      <c r="D14" s="4" t="s">
        <v>42</v>
      </c>
      <c r="E14" s="16">
        <v>15393428059</v>
      </c>
      <c r="F14" s="16">
        <v>12214098277</v>
      </c>
      <c r="G14" s="8">
        <f t="shared" si="0"/>
        <v>2531366.8684586845</v>
      </c>
      <c r="H14" s="15" t="s">
        <v>15</v>
      </c>
      <c r="I14" s="22" t="s">
        <v>43</v>
      </c>
      <c r="L14" s="13">
        <v>499</v>
      </c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</row>
    <row r="15" spans="1:64" s="13" customFormat="1" ht="35.1" customHeight="1" x14ac:dyDescent="0.25">
      <c r="A15" s="2">
        <f t="shared" si="1"/>
        <v>12</v>
      </c>
      <c r="B15" s="2" t="s">
        <v>128</v>
      </c>
      <c r="C15" s="3" t="s">
        <v>18</v>
      </c>
      <c r="D15" s="4">
        <v>7667.74</v>
      </c>
      <c r="E15" s="16">
        <v>19586422327</v>
      </c>
      <c r="F15" s="16">
        <f>+E15/1.3</f>
        <v>15066478713.076923</v>
      </c>
      <c r="G15" s="8">
        <f t="shared" si="0"/>
        <v>1964917.7871285311</v>
      </c>
      <c r="H15" s="15" t="s">
        <v>15</v>
      </c>
      <c r="I15" s="22" t="s">
        <v>44</v>
      </c>
      <c r="L15" s="13">
        <v>1047</v>
      </c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</row>
    <row r="16" spans="1:64" s="13" customFormat="1" ht="35.1" customHeight="1" x14ac:dyDescent="0.25">
      <c r="A16" s="2">
        <f t="shared" si="1"/>
        <v>13</v>
      </c>
      <c r="B16" s="2" t="s">
        <v>45</v>
      </c>
      <c r="C16" s="3" t="s">
        <v>18</v>
      </c>
      <c r="D16" s="4">
        <v>7428.46</v>
      </c>
      <c r="E16" s="16">
        <v>20568910919</v>
      </c>
      <c r="F16" s="16">
        <f>+E16/1.3</f>
        <v>15822239168.461538</v>
      </c>
      <c r="G16" s="8">
        <f t="shared" si="0"/>
        <v>2129948.7603704589</v>
      </c>
      <c r="H16" s="15" t="s">
        <v>15</v>
      </c>
      <c r="I16" s="22" t="s">
        <v>46</v>
      </c>
      <c r="L16" s="13">
        <v>1045</v>
      </c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</row>
    <row r="17" spans="1:64" s="13" customFormat="1" ht="35.1" customHeight="1" x14ac:dyDescent="0.25">
      <c r="A17" s="2">
        <f t="shared" si="1"/>
        <v>14</v>
      </c>
      <c r="B17" s="2" t="s">
        <v>47</v>
      </c>
      <c r="C17" s="3" t="s">
        <v>39</v>
      </c>
      <c r="D17" s="4">
        <v>8561.9500000000007</v>
      </c>
      <c r="E17" s="16">
        <v>36413058647.139999</v>
      </c>
      <c r="F17" s="16">
        <v>28979753821</v>
      </c>
      <c r="G17" s="8">
        <f t="shared" si="0"/>
        <v>3384714.2089126888</v>
      </c>
      <c r="H17" s="15" t="s">
        <v>15</v>
      </c>
      <c r="I17" s="22" t="s">
        <v>48</v>
      </c>
      <c r="L17" s="13">
        <v>1039</v>
      </c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</row>
    <row r="18" spans="1:64" s="13" customFormat="1" ht="35.1" customHeight="1" x14ac:dyDescent="0.25">
      <c r="A18" s="2">
        <f t="shared" si="1"/>
        <v>15</v>
      </c>
      <c r="B18" s="2" t="s">
        <v>49</v>
      </c>
      <c r="C18" s="3" t="s">
        <v>18</v>
      </c>
      <c r="D18" s="4" t="s">
        <v>50</v>
      </c>
      <c r="E18" s="16">
        <v>4704713216</v>
      </c>
      <c r="F18" s="16">
        <v>3497928041.6399999</v>
      </c>
      <c r="G18" s="8">
        <f t="shared" si="0"/>
        <v>2116979.7869904134</v>
      </c>
      <c r="H18" s="15" t="s">
        <v>15</v>
      </c>
      <c r="I18" s="22" t="s">
        <v>51</v>
      </c>
      <c r="J18" s="13">
        <v>241</v>
      </c>
      <c r="K18" s="13">
        <v>231</v>
      </c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</row>
    <row r="19" spans="1:64" s="13" customFormat="1" ht="35.1" customHeight="1" x14ac:dyDescent="0.25">
      <c r="A19" s="2">
        <f t="shared" si="1"/>
        <v>16</v>
      </c>
      <c r="B19" s="2" t="s">
        <v>52</v>
      </c>
      <c r="C19" s="3" t="s">
        <v>28</v>
      </c>
      <c r="D19" s="4">
        <v>1908.88</v>
      </c>
      <c r="E19" s="16">
        <v>8294429139</v>
      </c>
      <c r="F19" s="16">
        <v>6459835778</v>
      </c>
      <c r="G19" s="8">
        <f>+F19/D19</f>
        <v>3384097.3649469842</v>
      </c>
      <c r="H19" s="15" t="s">
        <v>15</v>
      </c>
      <c r="I19" s="15" t="s">
        <v>54</v>
      </c>
      <c r="J19" s="13">
        <v>2070</v>
      </c>
      <c r="K19" s="13">
        <v>1937</v>
      </c>
      <c r="L19" s="13">
        <v>188</v>
      </c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</row>
    <row r="20" spans="1:64" s="13" customFormat="1" ht="35.1" customHeight="1" x14ac:dyDescent="0.25">
      <c r="A20" s="2">
        <f t="shared" si="1"/>
        <v>17</v>
      </c>
      <c r="B20" s="2" t="s">
        <v>55</v>
      </c>
      <c r="C20" s="3" t="s">
        <v>18</v>
      </c>
      <c r="D20" s="4" t="s">
        <v>53</v>
      </c>
      <c r="E20" s="16">
        <v>5568831804</v>
      </c>
      <c r="F20" s="16">
        <v>4155224447</v>
      </c>
      <c r="G20" s="8">
        <f t="shared" si="0"/>
        <v>2753846.8579343618</v>
      </c>
      <c r="H20" s="15" t="s">
        <v>15</v>
      </c>
      <c r="I20" s="15" t="s">
        <v>56</v>
      </c>
      <c r="J20" s="13">
        <v>1261</v>
      </c>
      <c r="K20" s="13">
        <v>1167</v>
      </c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</row>
    <row r="21" spans="1:64" s="13" customFormat="1" ht="35.1" customHeight="1" x14ac:dyDescent="0.25">
      <c r="A21" s="2">
        <f t="shared" si="1"/>
        <v>18</v>
      </c>
      <c r="B21" s="2" t="s">
        <v>57</v>
      </c>
      <c r="C21" s="3" t="s">
        <v>18</v>
      </c>
      <c r="D21" s="4">
        <v>8483</v>
      </c>
      <c r="E21" s="16">
        <v>28500919539.009998</v>
      </c>
      <c r="F21" s="16">
        <v>22302934141.189999</v>
      </c>
      <c r="G21" s="8">
        <f t="shared" si="0"/>
        <v>2629132.8705870565</v>
      </c>
      <c r="H21" s="15" t="s">
        <v>34</v>
      </c>
      <c r="I21" s="22" t="s">
        <v>58</v>
      </c>
      <c r="J21" s="13">
        <v>899</v>
      </c>
      <c r="K21" s="13">
        <v>887</v>
      </c>
      <c r="L21" s="13">
        <v>311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</row>
    <row r="22" spans="1:64" s="13" customFormat="1" ht="35.1" customHeight="1" x14ac:dyDescent="0.25">
      <c r="A22" s="2">
        <f t="shared" si="1"/>
        <v>19</v>
      </c>
      <c r="B22" s="2" t="s">
        <v>59</v>
      </c>
      <c r="C22" s="3" t="s">
        <v>18</v>
      </c>
      <c r="D22" s="4">
        <v>12412</v>
      </c>
      <c r="E22" s="16">
        <v>37857290557.580002</v>
      </c>
      <c r="F22" s="16">
        <v>30261623163.52</v>
      </c>
      <c r="G22" s="8">
        <f t="shared" si="0"/>
        <v>2438094.0350886239</v>
      </c>
      <c r="H22" s="15" t="s">
        <v>15</v>
      </c>
      <c r="I22" s="22" t="s">
        <v>60</v>
      </c>
      <c r="J22" s="13">
        <v>1210</v>
      </c>
      <c r="K22" s="13">
        <v>1180</v>
      </c>
      <c r="L22" s="13">
        <v>454</v>
      </c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</row>
    <row r="23" spans="1:64" s="13" customFormat="1" ht="35.1" customHeight="1" x14ac:dyDescent="0.25">
      <c r="A23" s="2">
        <f t="shared" si="1"/>
        <v>20</v>
      </c>
      <c r="B23" s="2" t="s">
        <v>129</v>
      </c>
      <c r="C23" s="3" t="s">
        <v>61</v>
      </c>
      <c r="D23" s="4">
        <v>9196</v>
      </c>
      <c r="E23" s="16">
        <v>34831465330.889999</v>
      </c>
      <c r="F23" s="16">
        <v>27320939156.700001</v>
      </c>
      <c r="G23" s="8">
        <f t="shared" si="0"/>
        <v>2970959.0209547631</v>
      </c>
      <c r="H23" s="15" t="s">
        <v>15</v>
      </c>
      <c r="I23" s="22" t="s">
        <v>62</v>
      </c>
      <c r="L23" s="13">
        <v>915</v>
      </c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64" s="13" customFormat="1" ht="35.1" customHeight="1" x14ac:dyDescent="0.25">
      <c r="A24" s="2">
        <f t="shared" si="1"/>
        <v>21</v>
      </c>
      <c r="B24" s="2" t="s">
        <v>63</v>
      </c>
      <c r="C24" s="3" t="s">
        <v>18</v>
      </c>
      <c r="D24" s="4">
        <v>9739</v>
      </c>
      <c r="E24" s="16">
        <v>32206831968</v>
      </c>
      <c r="F24" s="16">
        <v>22920575466.939999</v>
      </c>
      <c r="G24" s="8">
        <f t="shared" si="0"/>
        <v>2353483.4651339971</v>
      </c>
      <c r="H24" s="15" t="s">
        <v>34</v>
      </c>
      <c r="I24" s="22" t="s">
        <v>64</v>
      </c>
      <c r="J24" s="13">
        <v>903</v>
      </c>
      <c r="K24" s="13">
        <v>840</v>
      </c>
      <c r="L24" s="13">
        <v>311</v>
      </c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64" s="13" customFormat="1" ht="35.1" customHeight="1" x14ac:dyDescent="0.25">
      <c r="A25" s="2">
        <f t="shared" si="1"/>
        <v>22</v>
      </c>
      <c r="B25" s="2" t="s">
        <v>65</v>
      </c>
      <c r="C25" s="3" t="s">
        <v>66</v>
      </c>
      <c r="D25" s="4">
        <v>9013</v>
      </c>
      <c r="E25" s="16">
        <v>38784294748</v>
      </c>
      <c r="F25" s="16">
        <v>27715552476.080002</v>
      </c>
      <c r="G25" s="8">
        <f t="shared" si="0"/>
        <v>3075064.0714612231</v>
      </c>
      <c r="H25" s="15" t="s">
        <v>15</v>
      </c>
      <c r="I25" s="23" t="s">
        <v>67</v>
      </c>
      <c r="L25" s="13">
        <v>1007</v>
      </c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</row>
  </sheetData>
  <mergeCells count="10">
    <mergeCell ref="A2:A3"/>
    <mergeCell ref="I2:I3"/>
    <mergeCell ref="H2:H3"/>
    <mergeCell ref="G2:G3"/>
    <mergeCell ref="F2:F3"/>
    <mergeCell ref="E2:E3"/>
    <mergeCell ref="D2:D3"/>
    <mergeCell ref="C2:C3"/>
    <mergeCell ref="B2:B3"/>
    <mergeCell ref="J2:N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B7B-AD5C-4175-AFD2-19C6F9B56540}">
  <dimension ref="A1:BV24"/>
  <sheetViews>
    <sheetView zoomScaleNormal="100" workbookViewId="0">
      <selection activeCell="D5" sqref="D5"/>
    </sheetView>
  </sheetViews>
  <sheetFormatPr baseColWidth="10" defaultColWidth="11.42578125" defaultRowHeight="15" x14ac:dyDescent="0.25"/>
  <cols>
    <col min="1" max="1" width="5.140625" customWidth="1"/>
    <col min="2" max="2" width="26.5703125" customWidth="1"/>
    <col min="3" max="3" width="17.28515625" customWidth="1"/>
    <col min="4" max="4" width="15" customWidth="1"/>
    <col min="5" max="5" width="20.5703125" customWidth="1"/>
    <col min="6" max="6" width="17.28515625" customWidth="1"/>
    <col min="7" max="7" width="16.28515625" customWidth="1"/>
    <col min="8" max="8" width="25" style="1" customWidth="1"/>
    <col min="9" max="9" width="22.140625" style="1" customWidth="1"/>
    <col min="10" max="14" width="15.7109375" customWidth="1"/>
  </cols>
  <sheetData>
    <row r="1" spans="1:74" s="30" customFormat="1" ht="11.25" x14ac:dyDescent="0.2">
      <c r="H1" s="31"/>
      <c r="I1" s="31"/>
    </row>
    <row r="2" spans="1:74" s="28" customFormat="1" ht="22.5" customHeight="1" x14ac:dyDescent="0.2">
      <c r="A2" s="33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  <c r="H2" s="25" t="s">
        <v>7</v>
      </c>
      <c r="I2" s="34" t="s">
        <v>8</v>
      </c>
      <c r="J2" s="35" t="s">
        <v>9</v>
      </c>
      <c r="K2" s="36"/>
      <c r="L2" s="36"/>
      <c r="M2" s="36"/>
      <c r="N2" s="37"/>
    </row>
    <row r="3" spans="1:74" s="28" customFormat="1" ht="11.25" x14ac:dyDescent="0.2">
      <c r="A3" s="38"/>
      <c r="B3" s="25"/>
      <c r="C3" s="25"/>
      <c r="D3" s="25"/>
      <c r="E3" s="25"/>
      <c r="F3" s="25"/>
      <c r="G3" s="25"/>
      <c r="H3" s="25"/>
      <c r="I3" s="34"/>
      <c r="J3" s="39" t="s">
        <v>10</v>
      </c>
      <c r="K3" s="39" t="s">
        <v>11</v>
      </c>
      <c r="L3" s="39" t="s">
        <v>12</v>
      </c>
      <c r="M3" s="40" t="s">
        <v>68</v>
      </c>
      <c r="N3" s="40" t="s">
        <v>69</v>
      </c>
    </row>
    <row r="4" spans="1:74" s="13" customFormat="1" ht="35.1" customHeight="1" x14ac:dyDescent="0.25">
      <c r="A4" s="2">
        <v>1</v>
      </c>
      <c r="B4" s="2" t="s">
        <v>70</v>
      </c>
      <c r="C4" s="3" t="s">
        <v>33</v>
      </c>
      <c r="D4" s="7">
        <v>5218.72</v>
      </c>
      <c r="E4" s="16">
        <v>11585538040.92</v>
      </c>
      <c r="F4" s="16">
        <f>7129104952.44+2042473610.67</f>
        <v>9171578563.1100006</v>
      </c>
      <c r="G4" s="8">
        <f>+F4/D4</f>
        <v>1757438.3303012999</v>
      </c>
      <c r="H4" s="4" t="s">
        <v>71</v>
      </c>
      <c r="I4" s="4" t="s">
        <v>72</v>
      </c>
      <c r="J4" s="9">
        <v>765</v>
      </c>
      <c r="K4" s="9">
        <v>709</v>
      </c>
      <c r="L4" s="10"/>
      <c r="M4" s="11"/>
      <c r="N4" s="11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</row>
    <row r="5" spans="1:74" s="13" customFormat="1" ht="35.1" customHeight="1" x14ac:dyDescent="0.25">
      <c r="A5" s="2">
        <f>+A4+1</f>
        <v>2</v>
      </c>
      <c r="B5" s="2" t="s">
        <v>73</v>
      </c>
      <c r="C5" s="3" t="s">
        <v>74</v>
      </c>
      <c r="D5" s="7">
        <v>5905</v>
      </c>
      <c r="E5" s="16">
        <v>11234345535.84</v>
      </c>
      <c r="F5" s="16">
        <v>8832032653.9699993</v>
      </c>
      <c r="G5" s="8">
        <f t="shared" ref="G5:G24" si="0">+F5/D5</f>
        <v>1495687.1556257408</v>
      </c>
      <c r="H5" s="4" t="s">
        <v>34</v>
      </c>
      <c r="I5" s="4" t="s">
        <v>75</v>
      </c>
      <c r="J5" s="13">
        <v>686</v>
      </c>
      <c r="K5" s="13">
        <v>671</v>
      </c>
      <c r="L5" s="14">
        <v>516</v>
      </c>
      <c r="M5" s="11">
        <v>164</v>
      </c>
      <c r="N5" s="11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</row>
    <row r="6" spans="1:74" s="13" customFormat="1" ht="35.1" customHeight="1" x14ac:dyDescent="0.25">
      <c r="A6" s="2">
        <f t="shared" ref="A6:A24" si="1">+A5+1</f>
        <v>3</v>
      </c>
      <c r="B6" s="2" t="s">
        <v>76</v>
      </c>
      <c r="C6" s="3" t="s">
        <v>77</v>
      </c>
      <c r="D6" s="7">
        <v>7179.61</v>
      </c>
      <c r="E6" s="16">
        <v>16450429630.67</v>
      </c>
      <c r="F6" s="16">
        <v>13118364936.719999</v>
      </c>
      <c r="G6" s="8">
        <f t="shared" si="0"/>
        <v>1827169.5728208078</v>
      </c>
      <c r="H6" s="15" t="s">
        <v>78</v>
      </c>
      <c r="I6" s="4" t="s">
        <v>79</v>
      </c>
      <c r="J6" s="13">
        <v>993</v>
      </c>
      <c r="K6" s="13">
        <v>900</v>
      </c>
      <c r="L6" s="14">
        <v>241</v>
      </c>
      <c r="M6" s="11"/>
      <c r="N6" s="11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</row>
    <row r="7" spans="1:74" s="13" customFormat="1" ht="35.1" customHeight="1" x14ac:dyDescent="0.25">
      <c r="A7" s="2">
        <f t="shared" si="1"/>
        <v>4</v>
      </c>
      <c r="B7" s="2" t="s">
        <v>127</v>
      </c>
      <c r="C7" s="3" t="s">
        <v>80</v>
      </c>
      <c r="D7" s="7">
        <v>4642.6899999999996</v>
      </c>
      <c r="E7" s="16">
        <v>11851793687</v>
      </c>
      <c r="F7" s="16">
        <f>+E7/1.25</f>
        <v>9481434949.6000004</v>
      </c>
      <c r="G7" s="8">
        <f t="shared" si="0"/>
        <v>2042228.7401484917</v>
      </c>
      <c r="H7" s="15" t="s">
        <v>78</v>
      </c>
      <c r="I7" s="4" t="s">
        <v>81</v>
      </c>
      <c r="J7" s="7">
        <v>662</v>
      </c>
      <c r="K7" s="7"/>
      <c r="L7" s="18"/>
      <c r="M7" s="19"/>
      <c r="N7" s="19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</row>
    <row r="8" spans="1:74" s="13" customFormat="1" ht="35.1" customHeight="1" x14ac:dyDescent="0.25">
      <c r="A8" s="2">
        <f t="shared" si="1"/>
        <v>5</v>
      </c>
      <c r="B8" s="2" t="s">
        <v>82</v>
      </c>
      <c r="C8" s="3" t="s">
        <v>18</v>
      </c>
      <c r="D8" s="7">
        <v>12441.56</v>
      </c>
      <c r="E8" s="16">
        <v>18825528984</v>
      </c>
      <c r="F8" s="16">
        <f>+E8/1.3</f>
        <v>14481176141.538462</v>
      </c>
      <c r="G8" s="8">
        <f t="shared" si="0"/>
        <v>1163935.7236181365</v>
      </c>
      <c r="H8" s="15" t="s">
        <v>78</v>
      </c>
      <c r="I8" s="4" t="s">
        <v>83</v>
      </c>
      <c r="J8" s="13">
        <v>2530</v>
      </c>
      <c r="K8" s="13">
        <v>2366</v>
      </c>
      <c r="L8" s="14"/>
      <c r="M8" s="11"/>
      <c r="N8" s="11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</row>
    <row r="9" spans="1:74" s="13" customFormat="1" ht="35.1" customHeight="1" x14ac:dyDescent="0.25">
      <c r="A9" s="2">
        <f t="shared" si="1"/>
        <v>6</v>
      </c>
      <c r="B9" s="2" t="s">
        <v>84</v>
      </c>
      <c r="C9" s="3" t="s">
        <v>85</v>
      </c>
      <c r="D9" s="7">
        <v>9970.1</v>
      </c>
      <c r="E9" s="16">
        <v>28996439251.619999</v>
      </c>
      <c r="F9" s="16">
        <v>23213865384.369999</v>
      </c>
      <c r="G9" s="8">
        <f t="shared" si="0"/>
        <v>2328348.2998535619</v>
      </c>
      <c r="H9" s="4" t="s">
        <v>34</v>
      </c>
      <c r="I9" s="4" t="s">
        <v>86</v>
      </c>
      <c r="J9" s="13">
        <v>2058</v>
      </c>
      <c r="K9" s="13">
        <v>1919</v>
      </c>
      <c r="L9" s="14"/>
      <c r="M9" s="11">
        <v>257</v>
      </c>
      <c r="N9" s="11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</row>
    <row r="10" spans="1:74" s="13" customFormat="1" ht="35.1" customHeight="1" x14ac:dyDescent="0.25">
      <c r="A10" s="2">
        <f t="shared" si="1"/>
        <v>7</v>
      </c>
      <c r="B10" s="2" t="s">
        <v>87</v>
      </c>
      <c r="C10" s="3" t="s">
        <v>77</v>
      </c>
      <c r="D10" s="7">
        <v>9929.34</v>
      </c>
      <c r="E10" s="16">
        <v>20765964531</v>
      </c>
      <c r="F10" s="16">
        <f>+E10/1.3</f>
        <v>15973818870</v>
      </c>
      <c r="G10" s="8">
        <f t="shared" si="0"/>
        <v>1608749.3096217876</v>
      </c>
      <c r="H10" s="15" t="s">
        <v>78</v>
      </c>
      <c r="I10" s="4" t="s">
        <v>88</v>
      </c>
      <c r="L10" s="14">
        <v>1340</v>
      </c>
      <c r="M10" s="11"/>
      <c r="N10" s="11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</row>
    <row r="11" spans="1:74" s="13" customFormat="1" ht="35.1" customHeight="1" x14ac:dyDescent="0.25">
      <c r="A11" s="2">
        <f t="shared" si="1"/>
        <v>8</v>
      </c>
      <c r="B11" s="2" t="s">
        <v>89</v>
      </c>
      <c r="C11" s="3" t="s">
        <v>28</v>
      </c>
      <c r="D11" s="7">
        <v>13163.75</v>
      </c>
      <c r="E11" s="16">
        <v>32390287536</v>
      </c>
      <c r="F11" s="16">
        <v>26100151116.77</v>
      </c>
      <c r="G11" s="8">
        <f t="shared" si="0"/>
        <v>1982729.1703936949</v>
      </c>
      <c r="H11" s="15" t="s">
        <v>78</v>
      </c>
      <c r="I11" s="4" t="s">
        <v>90</v>
      </c>
      <c r="J11" s="13">
        <v>1472</v>
      </c>
      <c r="K11" s="13">
        <v>1027</v>
      </c>
      <c r="L11" s="14"/>
      <c r="M11" s="11"/>
      <c r="N11" s="11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</row>
    <row r="12" spans="1:74" s="7" customFormat="1" ht="35.1" customHeight="1" x14ac:dyDescent="0.25">
      <c r="A12" s="2">
        <f t="shared" si="1"/>
        <v>9</v>
      </c>
      <c r="B12" s="2" t="s">
        <v>91</v>
      </c>
      <c r="C12" s="5" t="s">
        <v>92</v>
      </c>
      <c r="D12" s="7">
        <v>5561.24</v>
      </c>
      <c r="E12" s="16">
        <v>10687051828</v>
      </c>
      <c r="F12" s="16">
        <f>+E12/1.3</f>
        <v>8220809098.4615383</v>
      </c>
      <c r="G12" s="8">
        <f>+F12/D12</f>
        <v>1478233.1096053289</v>
      </c>
      <c r="H12" s="17" t="s">
        <v>78</v>
      </c>
      <c r="I12" s="6" t="s">
        <v>93</v>
      </c>
      <c r="J12" s="7">
        <v>445</v>
      </c>
      <c r="K12" s="7">
        <v>198</v>
      </c>
      <c r="L12" s="18">
        <v>794</v>
      </c>
      <c r="M12" s="19"/>
      <c r="N12" s="19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</row>
    <row r="13" spans="1:74" s="13" customFormat="1" ht="35.1" customHeight="1" x14ac:dyDescent="0.25">
      <c r="A13" s="2">
        <f t="shared" si="1"/>
        <v>10</v>
      </c>
      <c r="B13" s="2" t="s">
        <v>94</v>
      </c>
      <c r="C13" s="3" t="s">
        <v>95</v>
      </c>
      <c r="D13" s="7">
        <v>7825.45</v>
      </c>
      <c r="E13" s="16">
        <v>13235808656.459999</v>
      </c>
      <c r="F13" s="16">
        <v>10299438686.83</v>
      </c>
      <c r="G13" s="8">
        <f t="shared" si="0"/>
        <v>1316146.5074634685</v>
      </c>
      <c r="H13" s="15" t="s">
        <v>78</v>
      </c>
      <c r="I13" s="4" t="s">
        <v>96</v>
      </c>
      <c r="L13" s="14">
        <v>613</v>
      </c>
      <c r="M13" s="11"/>
      <c r="N13" s="11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</row>
    <row r="14" spans="1:74" s="13" customFormat="1" ht="35.1" customHeight="1" x14ac:dyDescent="0.25">
      <c r="A14" s="2">
        <f t="shared" si="1"/>
        <v>11</v>
      </c>
      <c r="B14" s="2" t="s">
        <v>97</v>
      </c>
      <c r="C14" s="3" t="s">
        <v>18</v>
      </c>
      <c r="D14" s="7">
        <v>5527.91</v>
      </c>
      <c r="E14" s="16">
        <v>10761397379.629999</v>
      </c>
      <c r="F14" s="16">
        <v>8347345159.5100002</v>
      </c>
      <c r="G14" s="8">
        <f t="shared" si="0"/>
        <v>1510036.3717046769</v>
      </c>
      <c r="H14" s="4" t="s">
        <v>98</v>
      </c>
      <c r="I14" s="4" t="s">
        <v>99</v>
      </c>
      <c r="J14" s="13">
        <v>1705</v>
      </c>
      <c r="K14" s="13">
        <v>1392</v>
      </c>
      <c r="L14" s="14"/>
      <c r="M14" s="11">
        <v>528</v>
      </c>
      <c r="N14" s="11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</row>
    <row r="15" spans="1:74" s="13" customFormat="1" ht="35.1" customHeight="1" x14ac:dyDescent="0.25">
      <c r="A15" s="2">
        <f t="shared" si="1"/>
        <v>12</v>
      </c>
      <c r="B15" s="2" t="s">
        <v>100</v>
      </c>
      <c r="C15" s="3" t="s">
        <v>101</v>
      </c>
      <c r="D15" s="7">
        <v>8054.04</v>
      </c>
      <c r="E15" s="16">
        <v>25090466503</v>
      </c>
      <c r="F15" s="16">
        <v>19442388623.349998</v>
      </c>
      <c r="G15" s="8">
        <f t="shared" si="0"/>
        <v>2413992.0615430265</v>
      </c>
      <c r="H15" s="4" t="s">
        <v>102</v>
      </c>
      <c r="I15" s="4" t="s">
        <v>103</v>
      </c>
      <c r="J15" s="13">
        <v>127</v>
      </c>
      <c r="K15" s="13">
        <v>105</v>
      </c>
      <c r="L15" s="14">
        <v>1424</v>
      </c>
      <c r="M15" s="11"/>
      <c r="N15" s="11">
        <v>137</v>
      </c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</row>
    <row r="16" spans="1:74" s="13" customFormat="1" ht="35.1" customHeight="1" x14ac:dyDescent="0.25">
      <c r="A16" s="2">
        <f t="shared" si="1"/>
        <v>13</v>
      </c>
      <c r="B16" s="2" t="s">
        <v>104</v>
      </c>
      <c r="C16" s="3" t="s">
        <v>28</v>
      </c>
      <c r="D16" s="7">
        <v>8639.11</v>
      </c>
      <c r="E16" s="16">
        <v>30255536943</v>
      </c>
      <c r="F16" s="16">
        <v>24332132836.52</v>
      </c>
      <c r="G16" s="8">
        <f t="shared" si="0"/>
        <v>2816509.204827812</v>
      </c>
      <c r="H16" s="17" t="s">
        <v>78</v>
      </c>
      <c r="I16" s="4" t="s">
        <v>105</v>
      </c>
      <c r="J16" s="13">
        <v>378</v>
      </c>
      <c r="K16" s="13">
        <v>88</v>
      </c>
      <c r="L16" s="14">
        <v>769</v>
      </c>
      <c r="M16" s="11"/>
      <c r="N16" s="11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</row>
    <row r="17" spans="1:74" s="13" customFormat="1" ht="35.1" customHeight="1" x14ac:dyDescent="0.25">
      <c r="A17" s="2">
        <f t="shared" si="1"/>
        <v>14</v>
      </c>
      <c r="B17" s="2" t="s">
        <v>106</v>
      </c>
      <c r="C17" s="3" t="s">
        <v>107</v>
      </c>
      <c r="D17" s="7">
        <v>1267.1600000000001</v>
      </c>
      <c r="E17" s="16">
        <v>3691558020.4499998</v>
      </c>
      <c r="F17" s="16">
        <v>2894658527.7600002</v>
      </c>
      <c r="G17" s="8">
        <f t="shared" si="0"/>
        <v>2284367.0315982196</v>
      </c>
      <c r="H17" s="15" t="s">
        <v>108</v>
      </c>
      <c r="I17" s="4" t="s">
        <v>109</v>
      </c>
      <c r="J17" s="13">
        <v>485</v>
      </c>
      <c r="K17" s="13">
        <v>463</v>
      </c>
      <c r="L17" s="14"/>
      <c r="M17" s="11">
        <v>104</v>
      </c>
      <c r="N17" s="11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</row>
    <row r="18" spans="1:74" s="13" customFormat="1" ht="35.1" customHeight="1" x14ac:dyDescent="0.25">
      <c r="A18" s="2">
        <f t="shared" si="1"/>
        <v>15</v>
      </c>
      <c r="B18" s="2" t="s">
        <v>110</v>
      </c>
      <c r="C18" s="3" t="s">
        <v>28</v>
      </c>
      <c r="D18" s="7">
        <v>8952.27</v>
      </c>
      <c r="E18" s="16">
        <v>20851867925</v>
      </c>
      <c r="F18" s="16">
        <v>16748488293</v>
      </c>
      <c r="G18" s="8">
        <f t="shared" si="0"/>
        <v>1870864.9641934391</v>
      </c>
      <c r="H18" s="6" t="s">
        <v>111</v>
      </c>
      <c r="I18" s="4" t="s">
        <v>112</v>
      </c>
      <c r="J18" s="13">
        <v>1109</v>
      </c>
      <c r="K18" s="13">
        <v>876</v>
      </c>
      <c r="L18" s="14"/>
      <c r="M18" s="11"/>
      <c r="N18" s="11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</row>
    <row r="19" spans="1:74" s="13" customFormat="1" ht="35.1" customHeight="1" x14ac:dyDescent="0.25">
      <c r="A19" s="2">
        <f t="shared" si="1"/>
        <v>16</v>
      </c>
      <c r="B19" s="2" t="s">
        <v>113</v>
      </c>
      <c r="C19" s="3" t="s">
        <v>66</v>
      </c>
      <c r="D19" s="7">
        <v>7151.22</v>
      </c>
      <c r="E19" s="16">
        <v>15793008694</v>
      </c>
      <c r="F19" s="16">
        <f>+E19/1.3</f>
        <v>12148468226.153845</v>
      </c>
      <c r="G19" s="8">
        <f t="shared" si="0"/>
        <v>1698796.6006015539</v>
      </c>
      <c r="H19" s="15" t="s">
        <v>78</v>
      </c>
      <c r="I19" s="4" t="s">
        <v>114</v>
      </c>
      <c r="J19" s="13">
        <v>45</v>
      </c>
      <c r="L19" s="14">
        <v>1525</v>
      </c>
      <c r="M19" s="11"/>
      <c r="N19" s="11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</row>
    <row r="20" spans="1:74" s="13" customFormat="1" ht="35.1" customHeight="1" x14ac:dyDescent="0.25">
      <c r="A20" s="2">
        <f t="shared" si="1"/>
        <v>17</v>
      </c>
      <c r="B20" s="2" t="s">
        <v>115</v>
      </c>
      <c r="C20" s="3" t="s">
        <v>116</v>
      </c>
      <c r="D20" s="7">
        <v>4527.8599999999997</v>
      </c>
      <c r="E20" s="16">
        <v>9433630123</v>
      </c>
      <c r="F20" s="16">
        <v>4</v>
      </c>
      <c r="G20" s="8">
        <f t="shared" si="0"/>
        <v>8.834195403568132E-4</v>
      </c>
      <c r="H20" s="15" t="s">
        <v>34</v>
      </c>
      <c r="I20" s="4" t="s">
        <v>125</v>
      </c>
      <c r="J20" s="13">
        <v>682</v>
      </c>
      <c r="K20" s="13">
        <v>480</v>
      </c>
      <c r="L20" s="14"/>
      <c r="M20" s="11"/>
      <c r="N20" s="11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</row>
    <row r="21" spans="1:74" s="13" customFormat="1" ht="35.1" customHeight="1" x14ac:dyDescent="0.25">
      <c r="A21" s="2">
        <f t="shared" si="1"/>
        <v>18</v>
      </c>
      <c r="B21" s="2" t="s">
        <v>117</v>
      </c>
      <c r="C21" s="3" t="s">
        <v>66</v>
      </c>
      <c r="D21" s="7">
        <v>10634.87</v>
      </c>
      <c r="E21" s="16">
        <v>23797414202</v>
      </c>
      <c r="F21" s="16">
        <f>+E21/1.3</f>
        <v>18305703232.307693</v>
      </c>
      <c r="G21" s="8">
        <f t="shared" si="0"/>
        <v>1721290.738138566</v>
      </c>
      <c r="H21" s="15" t="s">
        <v>78</v>
      </c>
      <c r="I21" s="4" t="s">
        <v>118</v>
      </c>
      <c r="J21" s="13">
        <v>1497</v>
      </c>
      <c r="K21" s="13">
        <v>1247</v>
      </c>
      <c r="L21" s="14"/>
      <c r="M21" s="11"/>
      <c r="N21" s="11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</row>
    <row r="22" spans="1:74" s="13" customFormat="1" ht="35.1" customHeight="1" x14ac:dyDescent="0.25">
      <c r="A22" s="2">
        <f t="shared" si="1"/>
        <v>19</v>
      </c>
      <c r="B22" s="2" t="s">
        <v>119</v>
      </c>
      <c r="C22" s="3" t="s">
        <v>85</v>
      </c>
      <c r="D22" s="7">
        <v>10962.33</v>
      </c>
      <c r="E22" s="16">
        <v>23475923428</v>
      </c>
      <c r="F22" s="16">
        <f>+E22/1.3</f>
        <v>18058402636.923077</v>
      </c>
      <c r="G22" s="8">
        <f t="shared" si="0"/>
        <v>1647314.2695871294</v>
      </c>
      <c r="H22" s="15" t="s">
        <v>78</v>
      </c>
      <c r="I22" s="4" t="s">
        <v>124</v>
      </c>
      <c r="J22" s="13">
        <v>922</v>
      </c>
      <c r="K22" s="13">
        <v>878</v>
      </c>
      <c r="L22" s="14">
        <v>1775</v>
      </c>
      <c r="M22" s="11"/>
      <c r="N22" s="11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</row>
    <row r="23" spans="1:74" s="13" customFormat="1" ht="35.1" customHeight="1" x14ac:dyDescent="0.25">
      <c r="A23" s="2">
        <f t="shared" si="1"/>
        <v>20</v>
      </c>
      <c r="B23" s="2" t="s">
        <v>120</v>
      </c>
      <c r="C23" s="3" t="s">
        <v>61</v>
      </c>
      <c r="D23" s="7">
        <v>7658.63</v>
      </c>
      <c r="E23" s="16">
        <v>25950462829</v>
      </c>
      <c r="F23" s="16">
        <f>+E23/1.3</f>
        <v>19961894483.846153</v>
      </c>
      <c r="G23" s="8">
        <f t="shared" si="0"/>
        <v>2606457.6149841622</v>
      </c>
      <c r="H23" s="15" t="s">
        <v>78</v>
      </c>
      <c r="I23" s="4" t="s">
        <v>123</v>
      </c>
      <c r="L23" s="14">
        <v>902</v>
      </c>
      <c r="M23" s="11"/>
      <c r="N23" s="11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</row>
    <row r="24" spans="1:74" s="13" customFormat="1" ht="35.1" customHeight="1" x14ac:dyDescent="0.25">
      <c r="A24" s="2">
        <f t="shared" si="1"/>
        <v>21</v>
      </c>
      <c r="B24" s="2" t="s">
        <v>121</v>
      </c>
      <c r="C24" s="3" t="s">
        <v>122</v>
      </c>
      <c r="D24" s="7">
        <v>3598</v>
      </c>
      <c r="E24" s="16">
        <v>12982661126</v>
      </c>
      <c r="F24" s="16">
        <v>10325004871</v>
      </c>
      <c r="G24" s="8">
        <f t="shared" si="0"/>
        <v>2869651.1592551419</v>
      </c>
      <c r="H24" s="15" t="s">
        <v>78</v>
      </c>
      <c r="I24" s="4" t="s">
        <v>126</v>
      </c>
      <c r="J24" s="13">
        <v>577</v>
      </c>
      <c r="K24" s="13">
        <v>332</v>
      </c>
      <c r="L24" s="14">
        <v>1048</v>
      </c>
      <c r="M24" s="11">
        <v>101</v>
      </c>
      <c r="N24" s="11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</sheetData>
  <mergeCells count="10">
    <mergeCell ref="E2:E3"/>
    <mergeCell ref="A2:A3"/>
    <mergeCell ref="B2:B3"/>
    <mergeCell ref="C2:C3"/>
    <mergeCell ref="D2:D3"/>
    <mergeCell ref="F2:F3"/>
    <mergeCell ref="G2:G3"/>
    <mergeCell ref="H2:H3"/>
    <mergeCell ref="I2:I3"/>
    <mergeCell ref="J2:N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Colegios NUevos</vt:lpstr>
      <vt:lpstr>Restituciones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STELLA HERRERA MENDOZA</dc:creator>
  <cp:keywords/>
  <dc:description/>
  <cp:lastModifiedBy>SANDRA PATRICIA GALEANO MENDIVELSO</cp:lastModifiedBy>
  <cp:revision/>
  <dcterms:created xsi:type="dcterms:W3CDTF">2024-04-17T22:14:22Z</dcterms:created>
  <dcterms:modified xsi:type="dcterms:W3CDTF">2024-04-19T17:40:00Z</dcterms:modified>
  <cp:category/>
  <cp:contentStatus/>
</cp:coreProperties>
</file>