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GOBIERNO\PERIODO 2024-2027\PROPOSICIONES\CUESTIONARIO Y RESPUESTAS\Proposición 577 (11-04-2024)\RESPUESTAS\ANEXOS SUBRED SUR\"/>
    </mc:Choice>
  </mc:AlternateContent>
  <bookViews>
    <workbookView xWindow="0" yWindow="0" windowWidth="20460" windowHeight="7620" activeTab="3"/>
  </bookViews>
  <sheets>
    <sheet name="COSTOS 2021 AMBULATORIOS" sheetId="1" r:id="rId1"/>
    <sheet name="COSTOS 2022-2023 AMBULATORIOS" sheetId="8" r:id="rId2"/>
    <sheet name="COSTOS 2021 HOSPITALARIOS" sheetId="9" r:id="rId3"/>
    <sheet name="COSTOS 2022-2023 HOSPITALARIOS" sheetId="10" r:id="rId4"/>
    <sheet name="Hoja2" sheetId="3" state="hidden" r:id="rId5"/>
  </sheets>
  <calcPr calcId="191029"/>
  <pivotCaches>
    <pivotCache cacheId="1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0" l="1"/>
  <c r="G36" i="10"/>
  <c r="I34" i="10"/>
  <c r="G34" i="10"/>
  <c r="G19" i="10"/>
  <c r="G31" i="8" l="1"/>
  <c r="H32" i="1"/>
  <c r="H14" i="1"/>
  <c r="N34" i="10" l="1"/>
  <c r="G33" i="9"/>
  <c r="G35" i="9" s="1"/>
  <c r="L33" i="9"/>
  <c r="G32" i="8"/>
  <c r="I16" i="8"/>
  <c r="I32" i="8" s="1"/>
  <c r="I34" i="8" l="1"/>
  <c r="N32" i="8"/>
  <c r="G34" i="8"/>
  <c r="H34" i="1" l="1"/>
  <c r="M32" i="1" l="1"/>
</calcChain>
</file>

<file path=xl/comments1.xml><?xml version="1.0" encoding="utf-8"?>
<comments xmlns="http://schemas.openxmlformats.org/spreadsheetml/2006/main">
  <authors>
    <author>AD1COS04</author>
  </authors>
  <commentList>
    <comment ref="G19" authorId="0" shapeId="0">
      <text>
        <r>
          <rPr>
            <b/>
            <sz val="9"/>
            <color indexed="81"/>
            <rFont val="Tahoma"/>
            <family val="2"/>
          </rPr>
          <t>VACUNACION COVID</t>
        </r>
      </text>
    </comment>
    <comment ref="G31" authorId="0" shapeId="0">
      <text>
        <r>
          <rPr>
            <b/>
            <sz val="9"/>
            <color indexed="81"/>
            <rFont val="Tahoma"/>
            <family val="2"/>
          </rPr>
          <t xml:space="preserve">VACUNACION COVID
</t>
        </r>
      </text>
    </comment>
  </commentList>
</comments>
</file>

<file path=xl/sharedStrings.xml><?xml version="1.0" encoding="utf-8"?>
<sst xmlns="http://schemas.openxmlformats.org/spreadsheetml/2006/main" count="1058" uniqueCount="465">
  <si>
    <t>SUBRED INTEGRADA DE SERVICIOS DE SALUD SUR E.S.E</t>
  </si>
  <si>
    <t xml:space="preserve">DIRECCIÓN FINANCIERA  - AREA DE COSTOS </t>
  </si>
  <si>
    <t>ELEMENTOS DEL COSTO</t>
  </si>
  <si>
    <t>CODIGOS RECURSOS</t>
  </si>
  <si>
    <t>NOMBRES RECURSOS</t>
  </si>
  <si>
    <t>4to trimestre</t>
  </si>
  <si>
    <t>COSTO DE PERSONAL</t>
  </si>
  <si>
    <t>R 1</t>
  </si>
  <si>
    <t>PLANTA</t>
  </si>
  <si>
    <t>R 2</t>
  </si>
  <si>
    <t>CONTRATO DIRECTO</t>
  </si>
  <si>
    <t>R 3</t>
  </si>
  <si>
    <t>CONTRATO CON TERCEROS</t>
  </si>
  <si>
    <t>INSUMOS HOSPITALARIOS</t>
  </si>
  <si>
    <t>R 4</t>
  </si>
  <si>
    <t>MEDICAMENTOS</t>
  </si>
  <si>
    <t>R 5</t>
  </si>
  <si>
    <t>DISPOSITIVOS MÉDICOS</t>
  </si>
  <si>
    <t>R 7</t>
  </si>
  <si>
    <t>OTROS ELEMENTOS DE CONSUMO MÉDICO ASISTENCIALES</t>
  </si>
  <si>
    <t>GASTOS GENERALES</t>
  </si>
  <si>
    <t>R 8</t>
  </si>
  <si>
    <t>ARRENDAMIENTO</t>
  </si>
  <si>
    <t>R10</t>
  </si>
  <si>
    <t>R11</t>
  </si>
  <si>
    <t>COMBUSTIBLES  Y LUBRICANTES</t>
  </si>
  <si>
    <t>R12</t>
  </si>
  <si>
    <t>ELEMENTOS DE CONSUMO DE OFICINA</t>
  </si>
  <si>
    <t>R14</t>
  </si>
  <si>
    <t>ENERGÍA</t>
  </si>
  <si>
    <t>R15</t>
  </si>
  <si>
    <t>ACUEDUCTO, ALCANTARILLADO Y ASEO PÚBLICO</t>
  </si>
  <si>
    <t>R16</t>
  </si>
  <si>
    <t>GAS (ESTERILIZACION)</t>
  </si>
  <si>
    <t>R19</t>
  </si>
  <si>
    <t>VIGILANCIA Y SEGURIDAD</t>
  </si>
  <si>
    <t>R20</t>
  </si>
  <si>
    <t>MANTENIMIENTO Y REPARACIONES</t>
  </si>
  <si>
    <t>R21</t>
  </si>
  <si>
    <t>ASEO, CAFETERÍA Y LIMPIEZA</t>
  </si>
  <si>
    <t>R26</t>
  </si>
  <si>
    <t>DEPRECIACIONES</t>
  </si>
  <si>
    <t>R18</t>
  </si>
  <si>
    <t>IMPUESTOS, CONTRIBUCIONES, TASAS Y MULTAS</t>
  </si>
  <si>
    <t>G01TP</t>
  </si>
  <si>
    <t xml:space="preserve">SERVICIO DE AMBULANCIAS - TRASLADO PRIMARIO </t>
  </si>
  <si>
    <t>1022440931</t>
  </si>
  <si>
    <t xml:space="preserve">JAKELINE ROCIO GARZON ROMERO </t>
  </si>
  <si>
    <t>1030560646</t>
  </si>
  <si>
    <t xml:space="preserve">OSCAR JAVIER MORENO CUEVAS </t>
  </si>
  <si>
    <t>1033712693</t>
  </si>
  <si>
    <t>MARCO REINEL DIAZ CABALLERO</t>
  </si>
  <si>
    <t>1033821073</t>
  </si>
  <si>
    <t xml:space="preserve">NIKOL DAYANA SANCHEZ SUAREZ </t>
  </si>
  <si>
    <t>1047404602</t>
  </si>
  <si>
    <t>RICARDO ANDRES MARTINEZ HERAZO</t>
  </si>
  <si>
    <t>1047461126</t>
  </si>
  <si>
    <t>OSCAR IVAN MARIN PUELLO</t>
  </si>
  <si>
    <t>1094860276</t>
  </si>
  <si>
    <t>VICTOR MANUEL SANCHEZ CARDONA</t>
  </si>
  <si>
    <t>11317189</t>
  </si>
  <si>
    <t>11317268</t>
  </si>
  <si>
    <t>382414</t>
  </si>
  <si>
    <t>52129392</t>
  </si>
  <si>
    <t xml:space="preserve">MYRIAM ROCIO CIFUENTES GUATAVA </t>
  </si>
  <si>
    <t>52450979</t>
  </si>
  <si>
    <t xml:space="preserve">ADRIANA MARCELA AHUMADA PULIDO </t>
  </si>
  <si>
    <t>52747686</t>
  </si>
  <si>
    <t xml:space="preserve">ZULMA YADIRA GUERRERO RIOS </t>
  </si>
  <si>
    <t>79539717</t>
  </si>
  <si>
    <t>79732188</t>
  </si>
  <si>
    <t xml:space="preserve">YAIRS JULIO MOLANO ARIAS </t>
  </si>
  <si>
    <t>79825510</t>
  </si>
  <si>
    <t>ALIRIO ADOLFO ARIAS OJEDA</t>
  </si>
  <si>
    <t>80230309</t>
  </si>
  <si>
    <t xml:space="preserve">GILDARDOSUAREZ SUAREZ </t>
  </si>
  <si>
    <t>80233020</t>
  </si>
  <si>
    <t xml:space="preserve">HERNAN DARIO CASTIBLANCO QUITIAN </t>
  </si>
  <si>
    <t>80367605</t>
  </si>
  <si>
    <t xml:space="preserve">ANGEL EDUARDO LOZANO MORALES </t>
  </si>
  <si>
    <t>G01TP122</t>
  </si>
  <si>
    <t>SERVICIO DE AMBULANCIAS - TRASLADO PRIMARIO - CONVENIO 2809122/2021</t>
  </si>
  <si>
    <t>1001343460</t>
  </si>
  <si>
    <t>ANDRES FELIPE RODRIGUEZ HERRERA</t>
  </si>
  <si>
    <t>1001345373</t>
  </si>
  <si>
    <t xml:space="preserve">ANGIE NATHALIA BOCANEGRA NOMESQUI </t>
  </si>
  <si>
    <t>1005690413</t>
  </si>
  <si>
    <t xml:space="preserve">JUAN CAMILO TORRES OSPINA </t>
  </si>
  <si>
    <t>1007727422</t>
  </si>
  <si>
    <t xml:space="preserve">YURANY HELEN CORTES MENDOZA </t>
  </si>
  <si>
    <t>1010179965</t>
  </si>
  <si>
    <t xml:space="preserve">ANGELA DENISSE GONZALEZ MALDONADO </t>
  </si>
  <si>
    <t>1010197408</t>
  </si>
  <si>
    <t xml:space="preserve">ANGIE CAROLINA VENEGAS ROJAS </t>
  </si>
  <si>
    <t>1012332401</t>
  </si>
  <si>
    <t xml:space="preserve">EDWIN RICARDO JIMENEZ GORDILLO </t>
  </si>
  <si>
    <t>1012387853</t>
  </si>
  <si>
    <t xml:space="preserve">CRISTHIAN AUGUSTO SUAREZ BERNAL </t>
  </si>
  <si>
    <t>1012403658</t>
  </si>
  <si>
    <t xml:space="preserve">ANDRES FELIPE BAQUERO VILLALOBOS </t>
  </si>
  <si>
    <t>1012409402</t>
  </si>
  <si>
    <t xml:space="preserve">OSCAR DAVID MENDIETA LOZANO </t>
  </si>
  <si>
    <t>1012421114</t>
  </si>
  <si>
    <t xml:space="preserve">INGRID CATHERINE VELASQUEZ FORERO </t>
  </si>
  <si>
    <t>1013583639</t>
  </si>
  <si>
    <t xml:space="preserve">OSCAR IVAN CASTELLANOS </t>
  </si>
  <si>
    <t>1013591778</t>
  </si>
  <si>
    <t xml:space="preserve">DIEGO LEONARDO AMORTEGUI SACRISTAN </t>
  </si>
  <si>
    <t>1013604669</t>
  </si>
  <si>
    <t xml:space="preserve">YURY ANDREA TELLEZ DULCEY </t>
  </si>
  <si>
    <t>1013643531</t>
  </si>
  <si>
    <t>1013647412</t>
  </si>
  <si>
    <t xml:space="preserve">WITNNY JANNETH CRUZ MUﾑOZ </t>
  </si>
  <si>
    <t>1013676292</t>
  </si>
  <si>
    <t xml:space="preserve">LADY MILENA BEJARANO DELGADO </t>
  </si>
  <si>
    <t>1013677192</t>
  </si>
  <si>
    <t xml:space="preserve">ZULLY GYNNETH CONTRERAS REYES </t>
  </si>
  <si>
    <t>1013681958</t>
  </si>
  <si>
    <t xml:space="preserve">LISETH CAROLINA HENAO ARCILA </t>
  </si>
  <si>
    <t>1014187737</t>
  </si>
  <si>
    <t xml:space="preserve">JOSE DAVID BENAVIDES VERGARA </t>
  </si>
  <si>
    <t>1014227054</t>
  </si>
  <si>
    <t xml:space="preserve">VERONICA MARCELA DIAZ GONZALEZ </t>
  </si>
  <si>
    <t>1014241473</t>
  </si>
  <si>
    <t xml:space="preserve">CESAR STID PINEDA PELAEZ </t>
  </si>
  <si>
    <t>1014293277</t>
  </si>
  <si>
    <t xml:space="preserve">KAREN JULIETH ARENAS JAIMES </t>
  </si>
  <si>
    <t>1015429407</t>
  </si>
  <si>
    <t>1015449495</t>
  </si>
  <si>
    <t xml:space="preserve">LAURA DANIELA GONZALEZ ROMERO </t>
  </si>
  <si>
    <t>1015468074</t>
  </si>
  <si>
    <t xml:space="preserve">JESSEL TATI ORJUELA VILLARRAGA </t>
  </si>
  <si>
    <t>1016024994</t>
  </si>
  <si>
    <t xml:space="preserve">JULIE STEPHANIE ROCHA CHAWEZ </t>
  </si>
  <si>
    <t>1016073918</t>
  </si>
  <si>
    <t xml:space="preserve">LUISA FERNANDA GOMEZ MANOSALVA </t>
  </si>
  <si>
    <t>1016096759</t>
  </si>
  <si>
    <t>1016102355</t>
  </si>
  <si>
    <t xml:space="preserve">BRAYAN STEVEN MARTINEZ LIEVANO </t>
  </si>
  <si>
    <t>1018452160</t>
  </si>
  <si>
    <t xml:space="preserve">ASTRID LORENA SANDOVAL AREVALO </t>
  </si>
  <si>
    <t>1020786849</t>
  </si>
  <si>
    <t>1020816702</t>
  </si>
  <si>
    <t xml:space="preserve">DANIEL FELIPE EBRATT HURTADO </t>
  </si>
  <si>
    <t>1020840055</t>
  </si>
  <si>
    <t xml:space="preserve">JUAN FELIPE CARDOZO PARRA </t>
  </si>
  <si>
    <t>1022371401</t>
  </si>
  <si>
    <t xml:space="preserve">ANDREA MILENA GUAYARA ROJAS </t>
  </si>
  <si>
    <t>1022409058</t>
  </si>
  <si>
    <t>1022421589</t>
  </si>
  <si>
    <t xml:space="preserve">FREDY LEONEL GUERRERO ARENAS </t>
  </si>
  <si>
    <t>1022438505</t>
  </si>
  <si>
    <t xml:space="preserve">ANGIE TATIANA BOLIVAR MARIN </t>
  </si>
  <si>
    <t>1022928899</t>
  </si>
  <si>
    <t xml:space="preserve">VICTOR ALONSO MARTINEZ RUIZ </t>
  </si>
  <si>
    <t>1022957587</t>
  </si>
  <si>
    <t>1022964126</t>
  </si>
  <si>
    <t xml:space="preserve">WILLIAM FERNEY BUSTOS CHAVARRO </t>
  </si>
  <si>
    <t>1022972505</t>
  </si>
  <si>
    <t>1022991703</t>
  </si>
  <si>
    <t>1023019989</t>
  </si>
  <si>
    <t xml:space="preserve">JOSE HUMBERTO CARDENAS LIZARAZO </t>
  </si>
  <si>
    <t>1023894182</t>
  </si>
  <si>
    <t xml:space="preserve">WILLIAM SALVADOR HERNANDEZ ABONDANO </t>
  </si>
  <si>
    <t>1024515611</t>
  </si>
  <si>
    <t xml:space="preserve">GUSTAVO ADOLFO SALINAS GARCIA </t>
  </si>
  <si>
    <t>1026550900</t>
  </si>
  <si>
    <t xml:space="preserve">JUAN GABRIEL CEPEDA MURCIA </t>
  </si>
  <si>
    <t>1026599759</t>
  </si>
  <si>
    <t xml:space="preserve">ANGELA YINETH PULIDO ESPINOSA </t>
  </si>
  <si>
    <t>1030559406</t>
  </si>
  <si>
    <t xml:space="preserve">ANGELICA PAOLA BELLO URREA </t>
  </si>
  <si>
    <t>1030581521</t>
  </si>
  <si>
    <t>CRISTIAN DAVID SERRANO MONSALVE</t>
  </si>
  <si>
    <t>1030591269</t>
  </si>
  <si>
    <t xml:space="preserve">INGRID MARCELA PULIDO CAMACHO </t>
  </si>
  <si>
    <t>1030614041</t>
  </si>
  <si>
    <t xml:space="preserve">JONATHAN ALEXANDER PARDO CARRANZA </t>
  </si>
  <si>
    <t>1030614483</t>
  </si>
  <si>
    <t xml:space="preserve">DAVID ESTEVAN PUENTES HERREﾑO </t>
  </si>
  <si>
    <t>1030620535</t>
  </si>
  <si>
    <t xml:space="preserve">JOSE URIEL TRIANA QUIQUE </t>
  </si>
  <si>
    <t>1030645599</t>
  </si>
  <si>
    <t xml:space="preserve">EDWIN LEONARDO LOPEZ VANEGAS </t>
  </si>
  <si>
    <t>1031149999</t>
  </si>
  <si>
    <t xml:space="preserve">ANGIE CAROLINA LINARES GIORDILLO </t>
  </si>
  <si>
    <t>1031160109</t>
  </si>
  <si>
    <t xml:space="preserve">DEISY JOHANNA BALDION AMADO </t>
  </si>
  <si>
    <t>1032388049</t>
  </si>
  <si>
    <t xml:space="preserve">FRANK ANIBAL SALGADO MOLINA </t>
  </si>
  <si>
    <t>1032418563</t>
  </si>
  <si>
    <t xml:space="preserve">LEONARDO ANDRES MONTOYA DAZA </t>
  </si>
  <si>
    <t>1032419562</t>
  </si>
  <si>
    <t xml:space="preserve">LAURA YINETH BELTRAN CUBAQUE </t>
  </si>
  <si>
    <t>1032481688</t>
  </si>
  <si>
    <t xml:space="preserve">YESSICA ALEXANDRA FUYA GARCIA </t>
  </si>
  <si>
    <t>1032500905</t>
  </si>
  <si>
    <t xml:space="preserve">JUAN DAVID RUBIANO UBAQUE </t>
  </si>
  <si>
    <t xml:space="preserve">MARCO REINEL DIAZ CABALLERO </t>
  </si>
  <si>
    <t>1033730312</t>
  </si>
  <si>
    <t xml:space="preserve">DEYA VANEZA SALGUERO MORENO </t>
  </si>
  <si>
    <t>1033745532</t>
  </si>
  <si>
    <t xml:space="preserve">VICTOR ANDRES OTERO MARTINEZ </t>
  </si>
  <si>
    <t>1033750578</t>
  </si>
  <si>
    <t xml:space="preserve">ANGELICA PAOLA IGUERA MORALES </t>
  </si>
  <si>
    <t>1033774996</t>
  </si>
  <si>
    <t xml:space="preserve">JULIAN CAMILO PINTO GORDILLO </t>
  </si>
  <si>
    <t>1033807447</t>
  </si>
  <si>
    <t xml:space="preserve">LAURA DANIELA SUAREZ AGUILAR </t>
  </si>
  <si>
    <t>1033815703</t>
  </si>
  <si>
    <t xml:space="preserve">JESSICA PAOLA RUBIO LOBELO </t>
  </si>
  <si>
    <t>NIKOL DAYANA SANCHEZ SUAREZ</t>
  </si>
  <si>
    <t>1047339394</t>
  </si>
  <si>
    <t xml:space="preserve">BRIAN DANIEL DE LA HOZ BADILLO </t>
  </si>
  <si>
    <t xml:space="preserve">RICARDO ANDRES MARTINEZ HERAZO </t>
  </si>
  <si>
    <t xml:space="preserve">OSCAR IVAN MARIN PUELLO </t>
  </si>
  <si>
    <t>1057164145</t>
  </si>
  <si>
    <t xml:space="preserve">JEISSON CAMILO CAMELON VELASQUEZ </t>
  </si>
  <si>
    <t>1065811746</t>
  </si>
  <si>
    <t xml:space="preserve">DILIA ROSA DAZA ARAUJO </t>
  </si>
  <si>
    <t>1069744785</t>
  </si>
  <si>
    <t xml:space="preserve">JHON EDWIN GARCIA HERNANDEZ </t>
  </si>
  <si>
    <t>1069852735</t>
  </si>
  <si>
    <t>1070924187</t>
  </si>
  <si>
    <t xml:space="preserve">KAREN JULLIET RODRIGUEZ GARZON </t>
  </si>
  <si>
    <t>1071302995</t>
  </si>
  <si>
    <t xml:space="preserve">EDWIN ALFONSO CASTRO LOPEZ </t>
  </si>
  <si>
    <t>1072673698</t>
  </si>
  <si>
    <t xml:space="preserve">JUAN CAMILO ACERO MELO </t>
  </si>
  <si>
    <t>1073522258</t>
  </si>
  <si>
    <t>1088301056</t>
  </si>
  <si>
    <t xml:space="preserve">LUISA FERNANDA ANDRADE OBANDO </t>
  </si>
  <si>
    <t xml:space="preserve">VICTOR MANUEL SANCHEZ CARDONA </t>
  </si>
  <si>
    <t>1098631942</t>
  </si>
  <si>
    <t>1102846191</t>
  </si>
  <si>
    <t>ROBERTO ANDRES VILORIA ACOSTA</t>
  </si>
  <si>
    <t>1116861616</t>
  </si>
  <si>
    <t xml:space="preserve">CINDY GNETH SILVA CHAVEZ </t>
  </si>
  <si>
    <t>1118552306</t>
  </si>
  <si>
    <t>1121917631</t>
  </si>
  <si>
    <t xml:space="preserve">DAYSI VIVIANA MENDEZ SIERRA </t>
  </si>
  <si>
    <t>11313836</t>
  </si>
  <si>
    <t xml:space="preserve">MARCO LINO HERNANDEZ RODRIGUEZ </t>
  </si>
  <si>
    <t>1140847693</t>
  </si>
  <si>
    <t xml:space="preserve">MOISES DAVID DE LA CRUZ POLO </t>
  </si>
  <si>
    <t>11410576</t>
  </si>
  <si>
    <t>11448799</t>
  </si>
  <si>
    <t xml:space="preserve">GERMAN ANDRE VASQUEZ ZIPAQUIRA </t>
  </si>
  <si>
    <t>1233504808</t>
  </si>
  <si>
    <t xml:space="preserve">LAURA NATALIA QUINTERO PARRA </t>
  </si>
  <si>
    <t>14254666</t>
  </si>
  <si>
    <t xml:space="preserve">RICHARD MAURICIO MONROY </t>
  </si>
  <si>
    <t>19259968</t>
  </si>
  <si>
    <t>19326778</t>
  </si>
  <si>
    <t xml:space="preserve">PEDRO ORLANDO GUTIERRREZ PINILLA </t>
  </si>
  <si>
    <t>19435244</t>
  </si>
  <si>
    <t xml:space="preserve">RAUL GONZALO RODRIGUEZ MORENO </t>
  </si>
  <si>
    <t>19453811</t>
  </si>
  <si>
    <t>19480473</t>
  </si>
  <si>
    <t xml:space="preserve">JOSE EXEHOMO HERRERA DAZA </t>
  </si>
  <si>
    <t>19482317</t>
  </si>
  <si>
    <t>22735432</t>
  </si>
  <si>
    <t xml:space="preserve">LONNY ADELAIN VARGAS GIRALDO </t>
  </si>
  <si>
    <t>26586098</t>
  </si>
  <si>
    <t>32769706</t>
  </si>
  <si>
    <t>51971117</t>
  </si>
  <si>
    <t>52164306</t>
  </si>
  <si>
    <t>52278569</t>
  </si>
  <si>
    <t xml:space="preserve">ANA MARIA LOPEZ VERGARA </t>
  </si>
  <si>
    <t>52286866</t>
  </si>
  <si>
    <t xml:space="preserve">SANDRA PATRICIA CRUZ VARGAS </t>
  </si>
  <si>
    <t>52315162</t>
  </si>
  <si>
    <t xml:space="preserve">MARTHA ISABEL RODRIGUEZ ROMERO </t>
  </si>
  <si>
    <t>52373835</t>
  </si>
  <si>
    <t>52495512</t>
  </si>
  <si>
    <t xml:space="preserve">MAGDA CAROLINA RIAﾑO ORTEGA </t>
  </si>
  <si>
    <t>52503615</t>
  </si>
  <si>
    <t xml:space="preserve">SANDRA MILENA PEREIRA CASTRO </t>
  </si>
  <si>
    <t>52533240</t>
  </si>
  <si>
    <t>52728418</t>
  </si>
  <si>
    <t xml:space="preserve">CAROL ADRIANA GONZALEZ RIVERA </t>
  </si>
  <si>
    <t>52748026</t>
  </si>
  <si>
    <t xml:space="preserve">LEIDY MARISON CORREA ESPINDOLA </t>
  </si>
  <si>
    <t>52753143</t>
  </si>
  <si>
    <t>52870062</t>
  </si>
  <si>
    <t>52870681</t>
  </si>
  <si>
    <t>53076368</t>
  </si>
  <si>
    <t xml:space="preserve">LILIANA MARCELA RUBIANO MARTINEZ </t>
  </si>
  <si>
    <t>53103644</t>
  </si>
  <si>
    <t xml:space="preserve">YURY PAOLA SUAREZ AGUIRRE </t>
  </si>
  <si>
    <t>55232464</t>
  </si>
  <si>
    <t xml:space="preserve">LICETH KATERINE JIMENEZ CARRENO </t>
  </si>
  <si>
    <t>5991614</t>
  </si>
  <si>
    <t>79215900</t>
  </si>
  <si>
    <t xml:space="preserve">LUIS FERNANDO MANCIPE PRIETO </t>
  </si>
  <si>
    <t>79245999</t>
  </si>
  <si>
    <t xml:space="preserve">CARLOS EFREN HERRERA GARCIA </t>
  </si>
  <si>
    <t>79298812</t>
  </si>
  <si>
    <t>79308681</t>
  </si>
  <si>
    <t>79330821</t>
  </si>
  <si>
    <t xml:space="preserve">JESUS OSWALD SOLARTE CAICEDO </t>
  </si>
  <si>
    <t>79360735</t>
  </si>
  <si>
    <t xml:space="preserve">JOSE MANUEL MORENO RODRIGUEZ </t>
  </si>
  <si>
    <t>79526682</t>
  </si>
  <si>
    <t xml:space="preserve">JAVIER DARIO FAJARDO GARCIA </t>
  </si>
  <si>
    <t>79568222</t>
  </si>
  <si>
    <t>79584782</t>
  </si>
  <si>
    <t xml:space="preserve">GERMAN ALEXANDER CASTRO CAMBEROS </t>
  </si>
  <si>
    <t>79602203</t>
  </si>
  <si>
    <t xml:space="preserve">LUIS FERNANDO GUZMAN CAMACHO </t>
  </si>
  <si>
    <t>79633882</t>
  </si>
  <si>
    <t xml:space="preserve">MIGUEL ANTONIO AREVALO GONZALEZ </t>
  </si>
  <si>
    <t>79661404</t>
  </si>
  <si>
    <t xml:space="preserve">LEONARDO ANDRES MONTOYA AGUDELO </t>
  </si>
  <si>
    <t>79663835</t>
  </si>
  <si>
    <t>79707532</t>
  </si>
  <si>
    <t>79719694</t>
  </si>
  <si>
    <t xml:space="preserve">CARLOS HERNAN FRAIJA ABUABARA </t>
  </si>
  <si>
    <t>79720318</t>
  </si>
  <si>
    <t>79765155</t>
  </si>
  <si>
    <t xml:space="preserve">CARLOS ERNESTO CORTES TORRES </t>
  </si>
  <si>
    <t>79795042</t>
  </si>
  <si>
    <t xml:space="preserve">ANDRES FELIPE HERRERA CASTRO </t>
  </si>
  <si>
    <t>79812939</t>
  </si>
  <si>
    <t xml:space="preserve">OMAR ALEXANDER MORA ROZO </t>
  </si>
  <si>
    <t>79816630</t>
  </si>
  <si>
    <t>79819380</t>
  </si>
  <si>
    <t xml:space="preserve">ALIRIO ADOLFO ARIAS OJEDA </t>
  </si>
  <si>
    <t>79842164</t>
  </si>
  <si>
    <t xml:space="preserve">CARLOS ADRIAN DIAZ CORTES </t>
  </si>
  <si>
    <t>79876481</t>
  </si>
  <si>
    <t xml:space="preserve">JORGE ENRIQUE CIFUENTES </t>
  </si>
  <si>
    <t>79923879</t>
  </si>
  <si>
    <t xml:space="preserve">JOHN ALEXANDER HERRERA MARTINEZ </t>
  </si>
  <si>
    <t>79959392</t>
  </si>
  <si>
    <t xml:space="preserve">YIMMY SIDNEY TRIANA BERNAL </t>
  </si>
  <si>
    <t>79969808</t>
  </si>
  <si>
    <t xml:space="preserve">JAVIER ANTONIO AVILA MONROY </t>
  </si>
  <si>
    <t>79990486</t>
  </si>
  <si>
    <t>80054093</t>
  </si>
  <si>
    <t>80054435</t>
  </si>
  <si>
    <t>80058979</t>
  </si>
  <si>
    <t xml:space="preserve">CESARREY DIAZ </t>
  </si>
  <si>
    <t>80065903</t>
  </si>
  <si>
    <t xml:space="preserve">GIOVANNI ESGARDO BARRAGAN MENDEZ </t>
  </si>
  <si>
    <t>80117545</t>
  </si>
  <si>
    <t xml:space="preserve">OMAR YESID FERNANDEZ SEGURA </t>
  </si>
  <si>
    <t>80126038</t>
  </si>
  <si>
    <t>80126124</t>
  </si>
  <si>
    <t xml:space="preserve">CARLOS HERNANDO BARRAGAN TORRES </t>
  </si>
  <si>
    <t>80165626</t>
  </si>
  <si>
    <t xml:space="preserve">CRISTHIAN ORLANDO RAMIREZ GARCIA </t>
  </si>
  <si>
    <t>80209494</t>
  </si>
  <si>
    <t xml:space="preserve">OSCAR ALBEIRO DELGADO PRADA </t>
  </si>
  <si>
    <t>80210464</t>
  </si>
  <si>
    <t xml:space="preserve">WILSON DAVID BARAJAS HERRERA </t>
  </si>
  <si>
    <t>80213718</t>
  </si>
  <si>
    <t>80218796</t>
  </si>
  <si>
    <t xml:space="preserve">CARLOS HERLEY GARCIA MORENO </t>
  </si>
  <si>
    <t>80221647</t>
  </si>
  <si>
    <t xml:space="preserve">JOHAN ALEXIS SALAZAR </t>
  </si>
  <si>
    <t>GILDARDOSUAREZ SUAREZ</t>
  </si>
  <si>
    <t>80254043</t>
  </si>
  <si>
    <t xml:space="preserve">YESID AUGUSTO CASTRO GONZALEZ </t>
  </si>
  <si>
    <t>80471779</t>
  </si>
  <si>
    <t xml:space="preserve">RAMIRO ALEXANDER LOPEZ REYES </t>
  </si>
  <si>
    <t>80729909</t>
  </si>
  <si>
    <t xml:space="preserve">JOHN GILBERTO ARANGO POSADA </t>
  </si>
  <si>
    <t>80743991</t>
  </si>
  <si>
    <t xml:space="preserve">FREDY HOLMER MORENO CLAVIJO </t>
  </si>
  <si>
    <t>80810765</t>
  </si>
  <si>
    <t xml:space="preserve">OSCAR JAVIER HERMOSA RODRIGUEZ </t>
  </si>
  <si>
    <t>80825082</t>
  </si>
  <si>
    <t xml:space="preserve">LUS JAVIER DIAZ SOLORZANO </t>
  </si>
  <si>
    <t>80845503</t>
  </si>
  <si>
    <t xml:space="preserve">CARLOS ANDRES NAVARRO GONZALEZ </t>
  </si>
  <si>
    <t>80894966</t>
  </si>
  <si>
    <t xml:space="preserve">ANDRES MAURICIO BETANCOURT TEQUIA </t>
  </si>
  <si>
    <t>8508858</t>
  </si>
  <si>
    <t xml:space="preserve">DONALDO JOSE SOLANO DE ALBA </t>
  </si>
  <si>
    <t>89003089</t>
  </si>
  <si>
    <t>IVANARIAS GODOY</t>
  </si>
  <si>
    <t>9772743</t>
  </si>
  <si>
    <t>VICTOR HUGO ARIAS CARDOZO</t>
  </si>
  <si>
    <t xml:space="preserve">HUGO BENAVIDES BUITRAGO </t>
  </si>
  <si>
    <t xml:space="preserve">FERNANDO CARDENAS PEÑA </t>
  </si>
  <si>
    <t>CARLOS ANDRES NIÑO GALINDO</t>
  </si>
  <si>
    <t xml:space="preserve">JAMIDT INFANTE PEDRAZA </t>
  </si>
  <si>
    <t xml:space="preserve">HOOVER TGARCIA GONZALEZ </t>
  </si>
  <si>
    <t xml:space="preserve">DAGOBERTO PRADO GONZALEZ </t>
  </si>
  <si>
    <t xml:space="preserve">FERNEY GUZMAN GARZON </t>
  </si>
  <si>
    <t xml:space="preserve">HENRY GUERRERO FERNANDEZ </t>
  </si>
  <si>
    <t xml:space="preserve">ARISTOBULO AREVALO GONZALEZ </t>
  </si>
  <si>
    <t>ALBERTO AUGUSTO MUÑOZ GIL</t>
  </si>
  <si>
    <t xml:space="preserve">FERNANDO ROJAS ROJAS </t>
  </si>
  <si>
    <t>EDGAR HERNANDEZ IBAÐEZ</t>
  </si>
  <si>
    <t xml:space="preserve">GUILLERMO CASTIBLANCO CARDENAS </t>
  </si>
  <si>
    <t xml:space="preserve">JOSE ALFONSO NIÑO BUITRAGO </t>
  </si>
  <si>
    <t xml:space="preserve">JULIO DURAN CESAR </t>
  </si>
  <si>
    <t xml:space="preserve">MARICELA ROJAS CASTRO </t>
  </si>
  <si>
    <t>SORI LEYDA TORRES PEÑALOZA</t>
  </si>
  <si>
    <t xml:space="preserve">SANDRA PARRA REMOLINO </t>
  </si>
  <si>
    <t xml:space="preserve">NIDIA ABRIL GARCIA </t>
  </si>
  <si>
    <t>EMIS YOLIMA MUÑOZ CALVACHE</t>
  </si>
  <si>
    <t xml:space="preserve">YADIRA PULIDO BUSTOS </t>
  </si>
  <si>
    <t xml:space="preserve">MARISOL MANCIPE PINZON </t>
  </si>
  <si>
    <t xml:space="preserve">FLORESMIRO GUTIERREZ ORTIZ </t>
  </si>
  <si>
    <t xml:space="preserve">EMPERATRIZ LARA GUERRA </t>
  </si>
  <si>
    <t xml:space="preserve">MARIBEL LIZCANO </t>
  </si>
  <si>
    <t xml:space="preserve">RICARDO QUINTERO ROJAS </t>
  </si>
  <si>
    <t xml:space="preserve">FRANCISCO QUIROS </t>
  </si>
  <si>
    <t xml:space="preserve">RAFAEL SUAREZ NIVIAYO </t>
  </si>
  <si>
    <t xml:space="preserve">WILLIAM BOHORQUEZ RUIZ </t>
  </si>
  <si>
    <t xml:space="preserve">RAFAEL LOPEZ DIAZ </t>
  </si>
  <si>
    <t xml:space="preserve">FERNANDO LOPEZ DIAZ </t>
  </si>
  <si>
    <t xml:space="preserve">LUIS FERNANDO GUTIERREZ RIAÑO </t>
  </si>
  <si>
    <t xml:space="preserve">NICOLAS SILVA GALVIS </t>
  </si>
  <si>
    <t xml:space="preserve">DIEGO VASQUEZ VASQUEZ </t>
  </si>
  <si>
    <t xml:space="preserve">DEISY PAOLA PEÑA PEÑA </t>
  </si>
  <si>
    <t xml:space="preserve">LEANDRO BRAVO NARANJO </t>
  </si>
  <si>
    <t xml:space="preserve">YEINNY MARCELA NAVARRETE PEÑALOZA </t>
  </si>
  <si>
    <t xml:space="preserve">SEBASTIAN SALAS HERRERA </t>
  </si>
  <si>
    <t xml:space="preserve">KATERIN GUAYARA ROJAS </t>
  </si>
  <si>
    <t xml:space="preserve">MARIA FERNANDA PATIÑO ARIZA </t>
  </si>
  <si>
    <t>ANGELA MARIA PEÑUELA PEÑUELA</t>
  </si>
  <si>
    <t>JOAN SEBASTIA MARENTES TRIVIÑO</t>
  </si>
  <si>
    <t xml:space="preserve">PAOLA CORTES LONDOÑO </t>
  </si>
  <si>
    <t xml:space="preserve">EDGAR HERNANDEZ IBAÑEZ </t>
  </si>
  <si>
    <t>FLORESMIRO GUTIERREZ ORTIZ</t>
  </si>
  <si>
    <t>CECOS HOMOLOGADOS POR SEDES</t>
  </si>
  <si>
    <t>NOMBRE CENTRO COSTOS SEDES</t>
  </si>
  <si>
    <t>CED/NIT</t>
  </si>
  <si>
    <t>NOMBRES2</t>
  </si>
  <si>
    <t>Total general</t>
  </si>
  <si>
    <t>Suma de CONTRATO DIRECTO</t>
  </si>
  <si>
    <t>R13</t>
  </si>
  <si>
    <t>SEGUROS Y LICENCIAS</t>
  </si>
  <si>
    <t>R29</t>
  </si>
  <si>
    <t>TRANSPORTE</t>
  </si>
  <si>
    <t>COMUNICACIÓN</t>
  </si>
  <si>
    <t>R 6</t>
  </si>
  <si>
    <t>REACTIVOS DE DIAGNÓSTICO</t>
  </si>
  <si>
    <t>LAVANDERÍA</t>
  </si>
  <si>
    <t>R22</t>
  </si>
  <si>
    <t>R27</t>
  </si>
  <si>
    <t>AMORTIZACIONES</t>
  </si>
  <si>
    <t>AÑO 2021</t>
  </si>
  <si>
    <t>TOTAL  COSTO :</t>
  </si>
  <si>
    <t>PROMEDIO MES :</t>
  </si>
  <si>
    <t>AÑO 2022</t>
  </si>
  <si>
    <t>AÑO 2023</t>
  </si>
  <si>
    <t>COMUNICACIÓN Y TRANSPORTE</t>
  </si>
  <si>
    <t>R23</t>
  </si>
  <si>
    <t>ALIMENTACIÓN</t>
  </si>
  <si>
    <t>SANGRE Y SUS DERIVADOS</t>
  </si>
  <si>
    <t>R30</t>
  </si>
  <si>
    <t>FUENTE: ESTADOS FINANCIEROS - RESOLUCION DDC 000003 DE 2017 -Asignación Primaria</t>
  </si>
  <si>
    <t>COSTOS - AMBULATORIO - 2021 ( consulta externa y procedimientos menores - odontología ).</t>
  </si>
  <si>
    <t>COSTOS - AMBULATORIO-  2022 - 2023)( consulta externa y procedimientos menores - odontología ).</t>
  </si>
  <si>
    <t>COSTOS - HOSPITALARIO  2021 ( cirugía  - Partos  -Hospitalización - UCIs)</t>
  </si>
  <si>
    <t>TRANSPORTE - " vacunación COVID"</t>
  </si>
  <si>
    <t>FUENTE: ESTADOS FINANCIEROS - RESOLUCION DDC 000001 DE 2023 - Asignación Primaria</t>
  </si>
  <si>
    <t xml:space="preserve">SEGUROS Y LICENCIAS - anterior amortizaciones - </t>
  </si>
  <si>
    <t>COSTOS -HOSPITALARIOS  2022-2023 ( cirugía  - Partos  -Hospitalización - UCIs)</t>
  </si>
  <si>
    <t>FUENTE: ESTADOS FINANCIEROS - RESOLUCION DDC 000003 DE 2017 - Asignación Primaria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</si>
</sst>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  <numFmt numFmtId="166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0"/>
      <name val="Arial"/>
      <family val="2"/>
    </font>
    <font>
      <b/>
      <u/>
      <sz val="8"/>
      <color rgb="FFFF0000"/>
      <name val="Calibri"/>
      <family val="2"/>
      <scheme val="minor"/>
    </font>
    <font>
      <b/>
      <i/>
      <u/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2">
    <xf numFmtId="0" fontId="0" fillId="0" borderId="0" xfId="0"/>
    <xf numFmtId="164" fontId="0" fillId="0" borderId="0" xfId="1" applyNumberFormat="1" applyFont="1" applyAlignment="1">
      <alignment vertical="center"/>
    </xf>
    <xf numFmtId="0" fontId="0" fillId="0" borderId="0" xfId="0" applyAlignment="1">
      <alignment vertical="center"/>
    </xf>
    <xf numFmtId="0" fontId="0" fillId="2" borderId="0" xfId="0" applyFill="1"/>
    <xf numFmtId="0" fontId="0" fillId="2" borderId="0" xfId="0" applyFill="1" applyBorder="1" applyAlignment="1"/>
    <xf numFmtId="0" fontId="0" fillId="2" borderId="0" xfId="0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164" fontId="0" fillId="0" borderId="0" xfId="1" applyNumberFormat="1" applyFont="1" applyAlignment="1">
      <alignment horizontal="center" vertical="center"/>
    </xf>
    <xf numFmtId="164" fontId="1" fillId="2" borderId="14" xfId="1" applyNumberFormat="1" applyFont="1" applyFill="1" applyBorder="1"/>
    <xf numFmtId="0" fontId="0" fillId="0" borderId="0" xfId="0" applyAlignment="1"/>
    <xf numFmtId="164" fontId="1" fillId="0" borderId="17" xfId="1" applyNumberFormat="1" applyFont="1" applyBorder="1"/>
    <xf numFmtId="164" fontId="1" fillId="2" borderId="17" xfId="1" applyNumberFormat="1" applyFont="1" applyFill="1" applyBorder="1"/>
    <xf numFmtId="164" fontId="0" fillId="0" borderId="15" xfId="1" applyNumberFormat="1" applyFont="1" applyBorder="1" applyAlignment="1">
      <alignment vertical="center"/>
    </xf>
    <xf numFmtId="164" fontId="0" fillId="0" borderId="0" xfId="0" applyNumberFormat="1" applyAlignment="1"/>
    <xf numFmtId="9" fontId="2" fillId="0" borderId="0" xfId="2" applyFont="1" applyAlignment="1">
      <alignment vertical="center"/>
    </xf>
    <xf numFmtId="165" fontId="0" fillId="0" borderId="0" xfId="0" applyNumberFormat="1"/>
    <xf numFmtId="0" fontId="0" fillId="0" borderId="0" xfId="0" pivotButton="1"/>
    <xf numFmtId="165" fontId="0" fillId="0" borderId="0" xfId="1" applyNumberFormat="1" applyFont="1"/>
    <xf numFmtId="0" fontId="2" fillId="2" borderId="0" xfId="0" applyFont="1" applyFill="1" applyAlignment="1">
      <alignment horizontal="center"/>
    </xf>
    <xf numFmtId="0" fontId="0" fillId="2" borderId="0" xfId="0" applyFill="1" applyBorder="1" applyAlignment="1">
      <alignment horizontal="center"/>
    </xf>
    <xf numFmtId="17" fontId="2" fillId="3" borderId="11" xfId="0" applyNumberFormat="1" applyFont="1" applyFill="1" applyBorder="1" applyAlignment="1">
      <alignment horizontal="center"/>
    </xf>
    <xf numFmtId="164" fontId="2" fillId="3" borderId="21" xfId="0" applyNumberFormat="1" applyFont="1" applyFill="1" applyBorder="1" applyAlignment="1">
      <alignment horizontal="right"/>
    </xf>
    <xf numFmtId="164" fontId="1" fillId="0" borderId="22" xfId="1" applyNumberFormat="1" applyFont="1" applyBorder="1"/>
    <xf numFmtId="0" fontId="0" fillId="0" borderId="0" xfId="0"/>
    <xf numFmtId="0" fontId="0" fillId="2" borderId="13" xfId="0" applyFont="1" applyFill="1" applyBorder="1"/>
    <xf numFmtId="0" fontId="0" fillId="0" borderId="16" xfId="0" applyFont="1" applyBorder="1"/>
    <xf numFmtId="0" fontId="0" fillId="2" borderId="16" xfId="0" applyFont="1" applyFill="1" applyBorder="1"/>
    <xf numFmtId="164" fontId="2" fillId="3" borderId="11" xfId="0" applyNumberFormat="1" applyFont="1" applyFill="1" applyBorder="1" applyAlignment="1">
      <alignment horizontal="right"/>
    </xf>
    <xf numFmtId="0" fontId="0" fillId="0" borderId="24" xfId="0" applyFont="1" applyBorder="1"/>
    <xf numFmtId="0" fontId="0" fillId="2" borderId="25" xfId="0" applyFont="1" applyFill="1" applyBorder="1" applyAlignment="1">
      <alignment horizontal="center"/>
    </xf>
    <xf numFmtId="0" fontId="0" fillId="2" borderId="20" xfId="0" applyFont="1" applyFill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2" borderId="12" xfId="0" applyFont="1" applyFill="1" applyBorder="1" applyAlignment="1">
      <alignment horizontal="center"/>
    </xf>
    <xf numFmtId="0" fontId="0" fillId="0" borderId="13" xfId="0" applyFont="1" applyBorder="1"/>
    <xf numFmtId="0" fontId="0" fillId="2" borderId="24" xfId="0" applyFont="1" applyFill="1" applyBorder="1"/>
    <xf numFmtId="164" fontId="1" fillId="0" borderId="29" xfId="1" applyNumberFormat="1" applyFont="1" applyBorder="1"/>
    <xf numFmtId="164" fontId="1" fillId="2" borderId="22" xfId="1" applyNumberFormat="1" applyFont="1" applyFill="1" applyBorder="1"/>
    <xf numFmtId="164" fontId="1" fillId="0" borderId="14" xfId="1" applyNumberFormat="1" applyFont="1" applyBorder="1"/>
    <xf numFmtId="164" fontId="1" fillId="2" borderId="27" xfId="1" applyNumberFormat="1" applyFont="1" applyFill="1" applyBorder="1"/>
    <xf numFmtId="0" fontId="0" fillId="0" borderId="35" xfId="0" applyFont="1" applyBorder="1" applyAlignment="1">
      <alignment horizontal="center"/>
    </xf>
    <xf numFmtId="0" fontId="0" fillId="2" borderId="23" xfId="0" applyFont="1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2" borderId="35" xfId="0" applyFont="1" applyFill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2" borderId="26" xfId="0" applyFont="1" applyFill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5" fillId="0" borderId="0" xfId="0" applyFont="1"/>
    <xf numFmtId="164" fontId="0" fillId="0" borderId="22" xfId="1" applyNumberFormat="1" applyFont="1" applyBorder="1"/>
    <xf numFmtId="0" fontId="0" fillId="2" borderId="0" xfId="0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3" borderId="34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33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0" fillId="2" borderId="0" xfId="0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</cellXfs>
  <cellStyles count="10">
    <cellStyle name="Millares" xfId="1" builtinId="3"/>
    <cellStyle name="Millares 12 2" xfId="8"/>
    <cellStyle name="Millares 2" xfId="4"/>
    <cellStyle name="Millares 2 2" xfId="9"/>
    <cellStyle name="Millares 3" xfId="6"/>
    <cellStyle name="Normal" xfId="0" builtinId="0"/>
    <cellStyle name="Normal 2" xfId="3"/>
    <cellStyle name="Normal 7" xfId="5"/>
    <cellStyle name="Normal 7 2" xfId="7"/>
    <cellStyle name="Porcentaje" xfId="2" builtinId="5"/>
  </cellStyles>
  <dxfs count="2"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20.10.0.6\Costos\COSTOS%202023\7.%20INFORMES%20SUBRED%20SUR\APH\COSTOS%20APH%201ER%20TRIMESTRE%202023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D1COS04" refreshedDate="45061.315052199076" createdVersion="6" refreshedVersion="6" minRefreshableVersion="3" recordCount="376">
  <cacheSource type="worksheet">
    <worksheetSource ref="B4:F380" sheet="TALENTO HUMANO " r:id="rId2"/>
  </cacheSource>
  <cacheFields count="5">
    <cacheField name="CECOS HOMOLOGADOS POR SEDES" numFmtId="0">
      <sharedItems count="2">
        <s v="G01TP"/>
        <s v="G01TP122"/>
      </sharedItems>
    </cacheField>
    <cacheField name="NOMBRE CENTRO COSTOS SEDES" numFmtId="0">
      <sharedItems count="2">
        <s v="SERVICIO DE AMBULANCIAS - TRASLADO PRIMARIO "/>
        <s v="SERVICIO DE AMBULANCIAS - TRASLADO PRIMARIO - CONVENIO 2809122/2021"/>
      </sharedItems>
    </cacheField>
    <cacheField name="CED/NIT" numFmtId="0">
      <sharedItems count="186">
        <s v="1022440931"/>
        <s v="1030560646"/>
        <s v="1033712693"/>
        <s v="1033821073"/>
        <s v="1047404602"/>
        <s v="1047461126"/>
        <s v="1094860276"/>
        <s v="11317189"/>
        <s v="11317268"/>
        <s v="382414"/>
        <s v="52129392"/>
        <s v="52450979"/>
        <s v="52747686"/>
        <s v="79539717"/>
        <s v="79732188"/>
        <s v="79825510"/>
        <s v="80230309"/>
        <s v="80233020"/>
        <s v="80367605"/>
        <s v="1001343460"/>
        <s v="1001345373"/>
        <s v="1005690413"/>
        <s v="1007727422"/>
        <s v="1010179965"/>
        <s v="1010197408"/>
        <s v="1012332401"/>
        <s v="1012387853"/>
        <s v="1012403658"/>
        <s v="1012409402"/>
        <s v="1012421114"/>
        <s v="1013583639"/>
        <s v="1013591778"/>
        <s v="1013604669"/>
        <s v="1013643531"/>
        <s v="1013647412"/>
        <s v="1013676292"/>
        <s v="1013677192"/>
        <s v="1013681958"/>
        <s v="1014187737"/>
        <s v="1014227054"/>
        <s v="1014241473"/>
        <s v="1014293277"/>
        <s v="1015429407"/>
        <s v="1015449495"/>
        <s v="1015468074"/>
        <s v="1016024994"/>
        <s v="1016073918"/>
        <s v="1016096759"/>
        <s v="1016102355"/>
        <s v="1018452160"/>
        <s v="1020786849"/>
        <s v="1020816702"/>
        <s v="1020840055"/>
        <s v="1022371401"/>
        <s v="1022409058"/>
        <s v="1022421589"/>
        <s v="1022438505"/>
        <s v="1022928899"/>
        <s v="1022957587"/>
        <s v="1022964126"/>
        <s v="1022972505"/>
        <s v="1022991703"/>
        <s v="1023019989"/>
        <s v="1023894182"/>
        <s v="1024515611"/>
        <s v="1026550900"/>
        <s v="1026599759"/>
        <s v="1030559406"/>
        <s v="1030581521"/>
        <s v="1030591269"/>
        <s v="1030614041"/>
        <s v="1030614483"/>
        <s v="1030620535"/>
        <s v="1030645599"/>
        <s v="1031149999"/>
        <s v="1031160109"/>
        <s v="1032388049"/>
        <s v="1032418563"/>
        <s v="1032419562"/>
        <s v="1032481688"/>
        <s v="1032500905"/>
        <s v="1033730312"/>
        <s v="1033745532"/>
        <s v="1033750578"/>
        <s v="1033774996"/>
        <s v="1033807447"/>
        <s v="1033815703"/>
        <s v="1047339394"/>
        <s v="1057164145"/>
        <s v="1065811746"/>
        <s v="1069744785"/>
        <s v="1069852735"/>
        <s v="1070924187"/>
        <s v="1071302995"/>
        <s v="1072673698"/>
        <s v="1073522258"/>
        <s v="1088301056"/>
        <s v="1098631942"/>
        <s v="1102846191"/>
        <s v="1116861616"/>
        <s v="1118552306"/>
        <s v="1121917631"/>
        <s v="11313836"/>
        <s v="1140847693"/>
        <s v="11410576"/>
        <s v="11448799"/>
        <s v="1233504808"/>
        <s v="14254666"/>
        <s v="19259968"/>
        <s v="19326778"/>
        <s v="19435244"/>
        <s v="19453811"/>
        <s v="19480473"/>
        <s v="19482317"/>
        <s v="22735432"/>
        <s v="26586098"/>
        <s v="32769706"/>
        <s v="51971117"/>
        <s v="52164306"/>
        <s v="52278569"/>
        <s v="52286866"/>
        <s v="52315162"/>
        <s v="52373835"/>
        <s v="52495512"/>
        <s v="52503615"/>
        <s v="52533240"/>
        <s v="52728418"/>
        <s v="52748026"/>
        <s v="52753143"/>
        <s v="52870062"/>
        <s v="52870681"/>
        <s v="53076368"/>
        <s v="53103644"/>
        <s v="55232464"/>
        <s v="5991614"/>
        <s v="79215900"/>
        <s v="79245999"/>
        <s v="79298812"/>
        <s v="79308681"/>
        <s v="79330821"/>
        <s v="79360735"/>
        <s v="79526682"/>
        <s v="79568222"/>
        <s v="79584782"/>
        <s v="79602203"/>
        <s v="79633882"/>
        <s v="79661404"/>
        <s v="79663835"/>
        <s v="79707532"/>
        <s v="79719694"/>
        <s v="79720318"/>
        <s v="79765155"/>
        <s v="79795042"/>
        <s v="79812939"/>
        <s v="79816630"/>
        <s v="79819380"/>
        <s v="79842164"/>
        <s v="79876481"/>
        <s v="79923879"/>
        <s v="79959392"/>
        <s v="79969808"/>
        <s v="79990486"/>
        <s v="80054093"/>
        <s v="80054435"/>
        <s v="80058979"/>
        <s v="80065903"/>
        <s v="80117545"/>
        <s v="80126038"/>
        <s v="80126124"/>
        <s v="80165626"/>
        <s v="80209494"/>
        <s v="80210464"/>
        <s v="80213718"/>
        <s v="80218796"/>
        <s v="80221647"/>
        <s v="80254043"/>
        <s v="80471779"/>
        <s v="80729909"/>
        <s v="80743991"/>
        <s v="80810765"/>
        <s v="80825082"/>
        <s v="80845503"/>
        <s v="80894966"/>
        <s v="8508858"/>
        <s v="89003089"/>
        <s v="9772743"/>
      </sharedItems>
    </cacheField>
    <cacheField name="NOMBRES2" numFmtId="0">
      <sharedItems count="196">
        <s v="JAKELINE ROCIO GARZON ROMERO "/>
        <s v="OSCAR JAVIER MORENO CUEVAS "/>
        <s v="MARCO REINEL DIAZ CABALLERO"/>
        <s v="NIKOL DAYANA SANCHEZ SUAREZ "/>
        <s v="RICARDO ANDRES MARTINEZ HERAZO"/>
        <s v="OSCAR IVAN MARIN PUELLO"/>
        <s v="VICTOR MANUEL SANCHEZ CARDONA"/>
        <s v="FERNANDO LOPEZ DIAZ "/>
        <s v="RAFAEL LOPEZ DIAZ "/>
        <s v="FLORESMIRO GUTIERREZ ORTIZ"/>
        <s v="MYRIAM ROCIO CIFUENTES GUATAVA "/>
        <s v="ADRIANA MARCELA AHUMADA PULIDO "/>
        <s v="ZULMA YADIRA GUERRERO RIOS "/>
        <s v="EDGAR HERNANDEZ IBAÑEZ "/>
        <s v="YAIRS JULIO MOLANO ARIAS "/>
        <s v="ALIRIO ADOLFO ARIAS OJEDA"/>
        <s v="GILDARDOSUAREZ SUAREZ "/>
        <s v="HERNAN DARIO CASTIBLANCO QUITIAN "/>
        <s v="ANGEL EDUARDO LOZANO MORALES "/>
        <s v="ANDRES FELIPE RODRIGUEZ HERRERA"/>
        <s v="ANGIE NATHALIA BOCANEGRA NOMESQUI "/>
        <s v="JUAN CAMILO TORRES OSPINA "/>
        <s v="YURANY HELEN CORTES MENDOZA "/>
        <s v="ANGELA DENISSE GONZALEZ MALDONADO "/>
        <s v="ANGIE CAROLINA VENEGAS ROJAS "/>
        <s v="EDWIN RICARDO JIMENEZ GORDILLO "/>
        <s v="CRISTHIAN AUGUSTO SUAREZ BERNAL "/>
        <s v="ANDRES FELIPE BAQUERO VILLALOBOS "/>
        <s v="OSCAR DAVID MENDIETA LOZANO "/>
        <s v="INGRID CATHERINE VELASQUEZ FORERO "/>
        <s v="OSCAR IVAN CASTELLANOS "/>
        <s v="DIEGO LEONARDO AMORTEGUI SACRISTAN "/>
        <s v="YURY ANDREA TELLEZ DULCEY "/>
        <s v="PAOLA CORTES LONDOÑO "/>
        <s v="WITNNY JANNETH CRUZ MUﾑOZ "/>
        <s v="LADY MILENA BEJARANO DELGADO "/>
        <s v="ZULLY GYNNETH CONTRERAS REYES "/>
        <s v="LISETH CAROLINA HENAO ARCILA "/>
        <s v="JOSE DAVID BENAVIDES VERGARA "/>
        <s v="VERONICA MARCELA DIAZ GONZALEZ "/>
        <s v="CESAR STID PINEDA PELAEZ "/>
        <s v="KAREN JULIETH ARENAS JAIMES "/>
        <s v="JOAN SEBASTIA MARENTES TRIVIÑO"/>
        <s v="LAURA DANIELA GONZALEZ ROMERO "/>
        <s v="JESSEL TATI ORJUELA VILLARRAGA "/>
        <s v="JULIE STEPHANIE ROCHA CHAWEZ "/>
        <s v="LUISA FERNANDA GOMEZ MANOSALVA "/>
        <s v="ANGELA MARIA PEÑUELA PEÑUELA"/>
        <s v="BRAYAN STEVEN MARTINEZ LIEVANO "/>
        <s v="ASTRID LORENA SANDOVAL AREVALO "/>
        <s v="MARIA FERNANDA PATIÑO ARIZA "/>
        <s v="DANIEL FELIPE EBRATT HURTADO "/>
        <s v="JUAN FELIPE CARDOZO PARRA "/>
        <s v="ANDREA MILENA GUAYARA ROJAS "/>
        <s v="KATERIN GUAYARA ROJAS "/>
        <s v="FREDY LEONEL GUERRERO ARENAS "/>
        <s v="ANGIE TATIANA BOLIVAR MARIN "/>
        <s v="VICTOR ALONSO MARTINEZ RUIZ "/>
        <s v="SEBASTIAN SALAS HERRERA "/>
        <s v="WILLIAM FERNEY BUSTOS CHAVARRO "/>
        <s v="YEINNY MARCELA NAVARRETE PEÑALOZA "/>
        <s v="LEANDRO BRAVO NARANJO "/>
        <s v="JOSE HUMBERTO CARDENAS LIZARAZO "/>
        <s v="WILLIAM SALVADOR HERNANDEZ ABONDANO "/>
        <s v="GUSTAVO ADOLFO SALINAS GARCIA "/>
        <s v="JUAN GABRIEL CEPEDA MURCIA "/>
        <s v="ANGELA YINETH PULIDO ESPINOSA "/>
        <s v="ANGELICA PAOLA BELLO URREA "/>
        <s v="CRISTIAN DAVID SERRANO MONSALVE"/>
        <s v="INGRID MARCELA PULIDO CAMACHO "/>
        <s v="JONATHAN ALEXANDER PARDO CARRANZA "/>
        <s v="DAVID ESTEVAN PUENTES HERREﾑO "/>
        <s v="JOSE URIEL TRIANA QUIQUE "/>
        <s v="EDWIN LEONARDO LOPEZ VANEGAS "/>
        <s v="ANGIE CAROLINA LINARES GIORDILLO "/>
        <s v="DEISY JOHANNA BALDION AMADO "/>
        <s v="FRANK ANIBAL SALGADO MOLINA "/>
        <s v="LEONARDO ANDRES MONTOYA DAZA "/>
        <s v="LAURA YINETH BELTRAN CUBAQUE "/>
        <s v="YESSICA ALEXANDRA FUYA GARCIA "/>
        <s v="JUAN DAVID RUBIANO UBAQUE "/>
        <s v="MARCO REINEL DIAZ CABALLERO "/>
        <s v="DEYA VANEZA SALGUERO MORENO "/>
        <s v="VICTOR ANDRES OTERO MARTINEZ "/>
        <s v="ANGELICA PAOLA IGUERA MORALES "/>
        <s v="JULIAN CAMILO PINTO GORDILLO "/>
        <s v="LAURA DANIELA SUAREZ AGUILAR "/>
        <s v="JESSICA PAOLA RUBIO LOBELO "/>
        <s v="NIKOL DAYANA SANCHEZ SUAREZ"/>
        <s v="BRIAN DANIEL DE LA HOZ BADILLO "/>
        <s v="RICARDO ANDRES MARTINEZ HERAZO "/>
        <s v="OSCAR IVAN MARIN PUELLO "/>
        <s v="JEISSON CAMILO CAMELON VELASQUEZ "/>
        <s v="DILIA ROSA DAZA ARAUJO "/>
        <s v="JHON EDWIN GARCIA HERNANDEZ "/>
        <s v="DEISY PAOLA PEÑA PEÑA "/>
        <s v="KAREN JULLIET RODRIGUEZ GARZON "/>
        <s v="EDWIN ALFONSO CASTRO LOPEZ "/>
        <s v="JUAN CAMILO ACERO MELO "/>
        <s v="DIEGO VASQUEZ VASQUEZ "/>
        <s v="LUISA FERNANDA ANDRADE OBANDO "/>
        <s v="VICTOR MANUEL SANCHEZ CARDONA "/>
        <s v="NICOLAS SILVA GALVIS "/>
        <s v="ROBERTO ANDRES VILORIA ACOSTA"/>
        <s v="CINDY GNETH SILVA CHAVEZ "/>
        <s v="LUIS FERNANDO GUTIERREZ RIAÑO "/>
        <s v="DAYSI VIVIANA MENDEZ SIERRA "/>
        <s v="MARCO LINO HERNANDEZ RODRIGUEZ "/>
        <s v="MOISES DAVID DE LA CRUZ POLO "/>
        <s v="WILLIAM BOHORQUEZ RUIZ "/>
        <s v="GERMAN ANDRE VASQUEZ ZIPAQUIRA "/>
        <s v="LAURA NATALIA QUINTERO PARRA "/>
        <s v="RICHARD MAURICIO MONROY "/>
        <s v="RAFAEL SUAREZ NIVIAYO "/>
        <s v="PEDRO ORLANDO GUTIERRREZ PINILLA "/>
        <s v="RAUL GONZALO RODRIGUEZ MORENO "/>
        <s v="FRANCISCO QUIROS "/>
        <s v="JOSE EXEHOMO HERRERA DAZA "/>
        <s v="RICARDO QUINTERO ROJAS "/>
        <s v="LONNY ADELAIN VARGAS GIRALDO "/>
        <s v="MARIBEL LIZCANO "/>
        <s v="EMPERATRIZ LARA GUERRA "/>
        <s v="FLORESMIRO GUTIERREZ ORTIZ "/>
        <s v="MARISOL MANCIPE PINZON "/>
        <s v="YADIRA PULIDO BUSTOS "/>
        <s v="ANA MARIA LOPEZ VERGARA "/>
        <s v="SANDRA PATRICIA CRUZ VARGAS "/>
        <s v="MARTHA ISABEL RODRIGUEZ ROMERO "/>
        <s v="EMIS YOLIMA MUÑOZ CALVACHE"/>
        <s v="MAGDA CAROLINA RIAﾑO ORTEGA "/>
        <s v="SANDRA MILENA PEREIRA CASTRO "/>
        <s v="NIDIA ABRIL GARCIA "/>
        <s v="CAROL ADRIANA GONZALEZ RIVERA "/>
        <s v="LEIDY MARISON CORREA ESPINDOLA "/>
        <s v="SANDRA PARRA REMOLINO "/>
        <s v="SORI LEYDA TORRES PEÑALOZA"/>
        <s v="MARICELA ROJAS CASTRO "/>
        <s v="LILIANA MARCELA RUBIANO MARTINEZ "/>
        <s v="YURY PAOLA SUAREZ AGUIRRE "/>
        <s v="LICETH KATERINE JIMENEZ CARRENO "/>
        <s v="JULIO DURAN CESAR "/>
        <s v="LUIS FERNANDO MANCIPE PRIETO "/>
        <s v="CARLOS EFREN HERRERA GARCIA "/>
        <s v="JOSE ALFONSO NIÑO BUITRAGO "/>
        <s v="GUILLERMO CASTIBLANCO CARDENAS "/>
        <s v="JESUS OSWALD SOLARTE CAICEDO "/>
        <s v="JOSE MANUEL MORENO RODRIGUEZ "/>
        <s v="JAVIER DARIO FAJARDO GARCIA "/>
        <s v="EDGAR HERNANDEZ IBAÐEZ"/>
        <s v="FERNANDO ROJAS ROJAS "/>
        <s v="GERMAN ALEXANDER CASTRO CAMBEROS "/>
        <s v="LUIS FERNANDO GUZMAN CAMACHO "/>
        <s v="MIGUEL ANTONIO AREVALO GONZALEZ "/>
        <s v="LEONARDO ANDRES MONTOYA AGUDELO "/>
        <s v="ALBERTO AUGUSTO MUÑOZ GIL"/>
        <s v="ARISTOBULO AREVALO GONZALEZ "/>
        <s v="CARLOS HERNAN FRAIJA ABUABARA "/>
        <s v="HENRY GUERRERO FERNANDEZ "/>
        <s v="CARLOS ERNESTO CORTES TORRES "/>
        <s v="ANDRES FELIPE HERRERA CASTRO "/>
        <s v="OMAR ALEXANDER MORA ROZO "/>
        <s v="FERNEY GUZMAN GARZON "/>
        <s v="DAGOBERTO PRADO GONZALEZ "/>
        <s v="ALIRIO ADOLFO ARIAS OJEDA "/>
        <s v="CARLOS ADRIAN DIAZ CORTES "/>
        <s v="JORGE ENRIQUE CIFUENTES "/>
        <s v="JOHN ALEXANDER HERRERA MARTINEZ "/>
        <s v="YIMMY SIDNEY TRIANA BERNAL "/>
        <s v="JAVIER ANTONIO AVILA MONROY "/>
        <s v="HOOVER TGARCIA GONZALEZ "/>
        <s v="JAMIDT INFANTE PEDRAZA "/>
        <s v="CARLOS ANDRES NIÑO GALINDO"/>
        <s v="CESARREY DIAZ "/>
        <s v="GIOVANNI ESGARDO BARRAGAN MENDEZ "/>
        <s v="OMAR YESID FERNANDEZ SEGURA "/>
        <s v="FERNANDO CARDENAS PEÑA "/>
        <s v="CARLOS HERNANDO BARRAGAN TORRES "/>
        <s v="CRISTHIAN ORLANDO RAMIREZ GARCIA "/>
        <s v="OSCAR ALBEIRO DELGADO PRADA "/>
        <s v="WILSON DAVID BARAJAS HERRERA "/>
        <s v="HUGO BENAVIDES BUITRAGO "/>
        <s v="CARLOS HERLEY GARCIA MORENO "/>
        <s v="JOHAN ALEXIS SALAZAR "/>
        <s v="GILDARDOSUAREZ SUAREZ"/>
        <s v="YESID AUGUSTO CASTRO GONZALEZ "/>
        <s v="RAMIRO ALEXANDER LOPEZ REYES "/>
        <s v="JOHN GILBERTO ARANGO POSADA "/>
        <s v="FREDY HOLMER MORENO CLAVIJO "/>
        <s v="OSCAR JAVIER HERMOSA RODRIGUEZ "/>
        <s v="LUS JAVIER DIAZ SOLORZANO "/>
        <s v="CARLOS ANDRES NAVARRO GONZALEZ "/>
        <s v="ANDRES MAURICIO BETANCOURT TEQUIA "/>
        <s v="DONALDO JOSE SOLANO DE ALBA "/>
        <s v="IVANARIAS GODOY"/>
        <s v="VICTOR HUGO ARIAS CARDOZO"/>
        <s v="ROBERTO ANDRES VILORIA ACOSTA " u="1"/>
      </sharedItems>
    </cacheField>
    <cacheField name="CONTRATO DIRECTO" numFmtId="165">
      <sharedItems containsSemiMixedTypes="0" containsString="0" containsNumber="1" minValue="-16156408" maxValue="-50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6">
  <r>
    <x v="0"/>
    <x v="0"/>
    <x v="0"/>
    <x v="0"/>
    <n v="-505350"/>
  </r>
  <r>
    <x v="0"/>
    <x v="0"/>
    <x v="1"/>
    <x v="1"/>
    <n v="-7496536"/>
  </r>
  <r>
    <x v="0"/>
    <x v="0"/>
    <x v="2"/>
    <x v="2"/>
    <n v="-5474776"/>
  </r>
  <r>
    <x v="0"/>
    <x v="0"/>
    <x v="3"/>
    <x v="3"/>
    <n v="-50500"/>
  </r>
  <r>
    <x v="0"/>
    <x v="0"/>
    <x v="4"/>
    <x v="4"/>
    <n v="-11016104"/>
  </r>
  <r>
    <x v="0"/>
    <x v="0"/>
    <x v="5"/>
    <x v="5"/>
    <n v="-11085984"/>
  </r>
  <r>
    <x v="0"/>
    <x v="0"/>
    <x v="6"/>
    <x v="6"/>
    <n v="-3496952"/>
  </r>
  <r>
    <x v="0"/>
    <x v="0"/>
    <x v="7"/>
    <x v="7"/>
    <n v="-6687832"/>
  </r>
  <r>
    <x v="0"/>
    <x v="0"/>
    <x v="8"/>
    <x v="8"/>
    <n v="-6687832"/>
  </r>
  <r>
    <x v="0"/>
    <x v="0"/>
    <x v="9"/>
    <x v="9"/>
    <n v="-2021672"/>
  </r>
  <r>
    <x v="0"/>
    <x v="0"/>
    <x v="10"/>
    <x v="10"/>
    <n v="-3039000"/>
  </r>
  <r>
    <x v="0"/>
    <x v="0"/>
    <x v="11"/>
    <x v="11"/>
    <n v="-50500"/>
  </r>
  <r>
    <x v="0"/>
    <x v="0"/>
    <x v="11"/>
    <x v="11"/>
    <n v="-50500"/>
  </r>
  <r>
    <x v="0"/>
    <x v="0"/>
    <x v="12"/>
    <x v="12"/>
    <n v="-2041544"/>
  </r>
  <r>
    <x v="0"/>
    <x v="0"/>
    <x v="13"/>
    <x v="13"/>
    <n v="-2183112"/>
  </r>
  <r>
    <x v="0"/>
    <x v="0"/>
    <x v="13"/>
    <x v="13"/>
    <n v="-2354896"/>
  </r>
  <r>
    <x v="0"/>
    <x v="0"/>
    <x v="14"/>
    <x v="14"/>
    <n v="-5474776"/>
  </r>
  <r>
    <x v="0"/>
    <x v="0"/>
    <x v="15"/>
    <x v="15"/>
    <n v="-1697976"/>
  </r>
  <r>
    <x v="0"/>
    <x v="0"/>
    <x v="16"/>
    <x v="16"/>
    <n v="-50500"/>
  </r>
  <r>
    <x v="0"/>
    <x v="0"/>
    <x v="17"/>
    <x v="17"/>
    <n v="-2647964"/>
  </r>
  <r>
    <x v="0"/>
    <x v="0"/>
    <x v="18"/>
    <x v="18"/>
    <n v="-1920672"/>
  </r>
  <r>
    <x v="1"/>
    <x v="1"/>
    <x v="19"/>
    <x v="19"/>
    <n v="-1199645"/>
  </r>
  <r>
    <x v="1"/>
    <x v="1"/>
    <x v="20"/>
    <x v="20"/>
    <n v="-5661540"/>
  </r>
  <r>
    <x v="1"/>
    <x v="1"/>
    <x v="20"/>
    <x v="20"/>
    <n v="-2830770"/>
  </r>
  <r>
    <x v="1"/>
    <x v="1"/>
    <x v="21"/>
    <x v="21"/>
    <n v="-3942344"/>
  </r>
  <r>
    <x v="1"/>
    <x v="1"/>
    <x v="21"/>
    <x v="21"/>
    <n v="-2173348"/>
  </r>
  <r>
    <x v="1"/>
    <x v="1"/>
    <x v="22"/>
    <x v="22"/>
    <n v="-1617050"/>
  </r>
  <r>
    <x v="1"/>
    <x v="1"/>
    <x v="22"/>
    <x v="22"/>
    <n v="-1869760"/>
  </r>
  <r>
    <x v="1"/>
    <x v="1"/>
    <x v="23"/>
    <x v="23"/>
    <n v="-4831076"/>
  </r>
  <r>
    <x v="1"/>
    <x v="1"/>
    <x v="23"/>
    <x v="23"/>
    <n v="-2354896"/>
  </r>
  <r>
    <x v="1"/>
    <x v="1"/>
    <x v="24"/>
    <x v="24"/>
    <n v="-1677727"/>
  </r>
  <r>
    <x v="1"/>
    <x v="1"/>
    <x v="24"/>
    <x v="24"/>
    <n v="-3183635"/>
  </r>
  <r>
    <x v="1"/>
    <x v="1"/>
    <x v="25"/>
    <x v="25"/>
    <n v="-2375524"/>
  </r>
  <r>
    <x v="1"/>
    <x v="1"/>
    <x v="25"/>
    <x v="25"/>
    <n v="-4548872"/>
  </r>
  <r>
    <x v="1"/>
    <x v="1"/>
    <x v="26"/>
    <x v="26"/>
    <n v="-50500"/>
  </r>
  <r>
    <x v="1"/>
    <x v="1"/>
    <x v="26"/>
    <x v="26"/>
    <n v="-825508"/>
  </r>
  <r>
    <x v="1"/>
    <x v="1"/>
    <x v="27"/>
    <x v="27"/>
    <n v="-50500"/>
  </r>
  <r>
    <x v="1"/>
    <x v="1"/>
    <x v="28"/>
    <x v="28"/>
    <n v="-3618236"/>
  </r>
  <r>
    <x v="1"/>
    <x v="1"/>
    <x v="28"/>
    <x v="28"/>
    <n v="-1869760"/>
  </r>
  <r>
    <x v="1"/>
    <x v="1"/>
    <x v="29"/>
    <x v="29"/>
    <n v="-3982088"/>
  </r>
  <r>
    <x v="1"/>
    <x v="1"/>
    <x v="29"/>
    <x v="29"/>
    <n v="-2294254"/>
  </r>
  <r>
    <x v="1"/>
    <x v="1"/>
    <x v="30"/>
    <x v="30"/>
    <n v="-2240740"/>
  </r>
  <r>
    <x v="1"/>
    <x v="1"/>
    <x v="30"/>
    <x v="30"/>
    <n v="-3032552"/>
  </r>
  <r>
    <x v="1"/>
    <x v="1"/>
    <x v="31"/>
    <x v="31"/>
    <n v="-3124157"/>
  </r>
  <r>
    <x v="1"/>
    <x v="1"/>
    <x v="31"/>
    <x v="31"/>
    <n v="-6248314"/>
  </r>
  <r>
    <x v="1"/>
    <x v="1"/>
    <x v="32"/>
    <x v="32"/>
    <n v="-13393336"/>
  </r>
  <r>
    <x v="1"/>
    <x v="1"/>
    <x v="32"/>
    <x v="32"/>
    <n v="-7405036"/>
  </r>
  <r>
    <x v="1"/>
    <x v="1"/>
    <x v="33"/>
    <x v="33"/>
    <n v="-1819190"/>
  </r>
  <r>
    <x v="1"/>
    <x v="1"/>
    <x v="33"/>
    <x v="33"/>
    <n v="-656920"/>
  </r>
  <r>
    <x v="1"/>
    <x v="1"/>
    <x v="34"/>
    <x v="34"/>
    <n v="-4103372"/>
  </r>
  <r>
    <x v="1"/>
    <x v="1"/>
    <x v="34"/>
    <x v="34"/>
    <n v="-2354896"/>
  </r>
  <r>
    <x v="1"/>
    <x v="1"/>
    <x v="35"/>
    <x v="35"/>
    <n v="-2354896"/>
  </r>
  <r>
    <x v="1"/>
    <x v="1"/>
    <x v="35"/>
    <x v="35"/>
    <n v="-1485729"/>
  </r>
  <r>
    <x v="1"/>
    <x v="1"/>
    <x v="36"/>
    <x v="36"/>
    <n v="-3648557"/>
  </r>
  <r>
    <x v="1"/>
    <x v="1"/>
    <x v="36"/>
    <x v="36"/>
    <n v="-1869760"/>
  </r>
  <r>
    <x v="1"/>
    <x v="1"/>
    <x v="37"/>
    <x v="37"/>
    <n v="-2830770"/>
  </r>
  <r>
    <x v="1"/>
    <x v="1"/>
    <x v="37"/>
    <x v="37"/>
    <n v="-5661540"/>
  </r>
  <r>
    <x v="1"/>
    <x v="1"/>
    <x v="38"/>
    <x v="38"/>
    <n v="-5680798"/>
  </r>
  <r>
    <x v="1"/>
    <x v="1"/>
    <x v="38"/>
    <x v="38"/>
    <n v="-11361596"/>
  </r>
  <r>
    <x v="1"/>
    <x v="1"/>
    <x v="39"/>
    <x v="39"/>
    <n v="-1991044"/>
  </r>
  <r>
    <x v="1"/>
    <x v="1"/>
    <x v="39"/>
    <x v="39"/>
    <n v="-3860804"/>
  </r>
  <r>
    <x v="1"/>
    <x v="1"/>
    <x v="40"/>
    <x v="40"/>
    <n v="-2476180"/>
  </r>
  <r>
    <x v="1"/>
    <x v="1"/>
    <x v="40"/>
    <x v="40"/>
    <n v="-4831076"/>
  </r>
  <r>
    <x v="1"/>
    <x v="1"/>
    <x v="41"/>
    <x v="41"/>
    <n v="-4972574"/>
  </r>
  <r>
    <x v="1"/>
    <x v="1"/>
    <x v="41"/>
    <x v="41"/>
    <n v="-2385217"/>
  </r>
  <r>
    <x v="1"/>
    <x v="1"/>
    <x v="42"/>
    <x v="42"/>
    <n v="-3739520"/>
  </r>
  <r>
    <x v="1"/>
    <x v="1"/>
    <x v="42"/>
    <x v="42"/>
    <n v="-1505908"/>
  </r>
  <r>
    <x v="1"/>
    <x v="1"/>
    <x v="43"/>
    <x v="43"/>
    <n v="-3739520"/>
  </r>
  <r>
    <x v="1"/>
    <x v="1"/>
    <x v="43"/>
    <x v="43"/>
    <n v="-1991044"/>
  </r>
  <r>
    <x v="1"/>
    <x v="1"/>
    <x v="44"/>
    <x v="44"/>
    <n v="-1788904"/>
  </r>
  <r>
    <x v="1"/>
    <x v="1"/>
    <x v="44"/>
    <x v="44"/>
    <n v="-1627192"/>
  </r>
  <r>
    <x v="1"/>
    <x v="1"/>
    <x v="45"/>
    <x v="45"/>
    <n v="-5680798"/>
  </r>
  <r>
    <x v="1"/>
    <x v="1"/>
    <x v="45"/>
    <x v="45"/>
    <n v="-11361596"/>
  </r>
  <r>
    <x v="1"/>
    <x v="1"/>
    <x v="46"/>
    <x v="46"/>
    <n v="-1627192"/>
  </r>
  <r>
    <x v="1"/>
    <x v="1"/>
    <x v="46"/>
    <x v="46"/>
    <n v="-3294812"/>
  </r>
  <r>
    <x v="1"/>
    <x v="1"/>
    <x v="47"/>
    <x v="47"/>
    <n v="-5574422"/>
  </r>
  <r>
    <x v="1"/>
    <x v="1"/>
    <x v="47"/>
    <x v="47"/>
    <n v="-2881270"/>
  </r>
  <r>
    <x v="1"/>
    <x v="1"/>
    <x v="48"/>
    <x v="48"/>
    <n v="-2173348"/>
  </r>
  <r>
    <x v="1"/>
    <x v="1"/>
    <x v="48"/>
    <x v="48"/>
    <n v="-4801592"/>
  </r>
  <r>
    <x v="1"/>
    <x v="1"/>
    <x v="49"/>
    <x v="49"/>
    <n v="-5680798"/>
  </r>
  <r>
    <x v="1"/>
    <x v="1"/>
    <x v="49"/>
    <x v="49"/>
    <n v="-11361596"/>
  </r>
  <r>
    <x v="1"/>
    <x v="1"/>
    <x v="50"/>
    <x v="50"/>
    <n v="-4709792"/>
  </r>
  <r>
    <x v="1"/>
    <x v="1"/>
    <x v="50"/>
    <x v="50"/>
    <n v="-2466073"/>
  </r>
  <r>
    <x v="1"/>
    <x v="1"/>
    <x v="51"/>
    <x v="51"/>
    <n v="-1869760"/>
  </r>
  <r>
    <x v="1"/>
    <x v="1"/>
    <x v="51"/>
    <x v="51"/>
    <n v="-3254384"/>
  </r>
  <r>
    <x v="1"/>
    <x v="1"/>
    <x v="52"/>
    <x v="52"/>
    <n v="-3476738"/>
  </r>
  <r>
    <x v="1"/>
    <x v="1"/>
    <x v="52"/>
    <x v="52"/>
    <n v="-1900081"/>
  </r>
  <r>
    <x v="1"/>
    <x v="1"/>
    <x v="53"/>
    <x v="53"/>
    <n v="-3982088"/>
  </r>
  <r>
    <x v="1"/>
    <x v="1"/>
    <x v="53"/>
    <x v="53"/>
    <n v="-1869760"/>
  </r>
  <r>
    <x v="1"/>
    <x v="1"/>
    <x v="54"/>
    <x v="54"/>
    <n v="-50500"/>
  </r>
  <r>
    <x v="1"/>
    <x v="1"/>
    <x v="55"/>
    <x v="55"/>
    <n v="-2173348"/>
  </r>
  <r>
    <x v="1"/>
    <x v="1"/>
    <x v="55"/>
    <x v="55"/>
    <n v="-3032552"/>
  </r>
  <r>
    <x v="1"/>
    <x v="1"/>
    <x v="56"/>
    <x v="56"/>
    <n v="-3739520"/>
  </r>
  <r>
    <x v="1"/>
    <x v="1"/>
    <x v="56"/>
    <x v="56"/>
    <n v="-1869760"/>
  </r>
  <r>
    <x v="1"/>
    <x v="1"/>
    <x v="0"/>
    <x v="0"/>
    <n v="-1930402"/>
  </r>
  <r>
    <x v="1"/>
    <x v="1"/>
    <x v="0"/>
    <x v="0"/>
    <n v="-1980902"/>
  </r>
  <r>
    <x v="1"/>
    <x v="1"/>
    <x v="57"/>
    <x v="57"/>
    <n v="-3740168"/>
  </r>
  <r>
    <x v="1"/>
    <x v="1"/>
    <x v="57"/>
    <x v="57"/>
    <n v="-2072260"/>
  </r>
  <r>
    <x v="1"/>
    <x v="1"/>
    <x v="58"/>
    <x v="58"/>
    <n v="-1971172"/>
  </r>
  <r>
    <x v="1"/>
    <x v="1"/>
    <x v="58"/>
    <x v="58"/>
    <n v="-4245608"/>
  </r>
  <r>
    <x v="1"/>
    <x v="1"/>
    <x v="59"/>
    <x v="59"/>
    <n v="-2173348"/>
  </r>
  <r>
    <x v="1"/>
    <x v="1"/>
    <x v="59"/>
    <x v="59"/>
    <n v="-4279304"/>
  </r>
  <r>
    <x v="1"/>
    <x v="1"/>
    <x v="60"/>
    <x v="60"/>
    <n v="-3618236"/>
  </r>
  <r>
    <x v="1"/>
    <x v="1"/>
    <x v="60"/>
    <x v="60"/>
    <n v="-1991044"/>
  </r>
  <r>
    <x v="1"/>
    <x v="1"/>
    <x v="61"/>
    <x v="61"/>
    <n v="-1748476"/>
  </r>
  <r>
    <x v="1"/>
    <x v="1"/>
    <x v="61"/>
    <x v="61"/>
    <n v="-4467224"/>
  </r>
  <r>
    <x v="1"/>
    <x v="1"/>
    <x v="62"/>
    <x v="62"/>
    <n v="-4649960"/>
  </r>
  <r>
    <x v="1"/>
    <x v="1"/>
    <x v="62"/>
    <x v="62"/>
    <n v="-2476612"/>
  </r>
  <r>
    <x v="1"/>
    <x v="1"/>
    <x v="63"/>
    <x v="63"/>
    <n v="-4224656"/>
  </r>
  <r>
    <x v="1"/>
    <x v="1"/>
    <x v="63"/>
    <x v="63"/>
    <n v="-1991044"/>
  </r>
  <r>
    <x v="1"/>
    <x v="1"/>
    <x v="64"/>
    <x v="64"/>
    <n v="-3740168"/>
  </r>
  <r>
    <x v="1"/>
    <x v="1"/>
    <x v="64"/>
    <x v="64"/>
    <n v="-1937476"/>
  </r>
  <r>
    <x v="1"/>
    <x v="1"/>
    <x v="65"/>
    <x v="65"/>
    <n v="-6170880"/>
  </r>
  <r>
    <x v="1"/>
    <x v="1"/>
    <x v="65"/>
    <x v="65"/>
    <n v="-10697656"/>
  </r>
  <r>
    <x v="1"/>
    <x v="1"/>
    <x v="66"/>
    <x v="66"/>
    <n v="-3618236"/>
  </r>
  <r>
    <x v="1"/>
    <x v="1"/>
    <x v="66"/>
    <x v="66"/>
    <n v="-1869760"/>
  </r>
  <r>
    <x v="1"/>
    <x v="1"/>
    <x v="67"/>
    <x v="67"/>
    <n v="-5680798"/>
  </r>
  <r>
    <x v="1"/>
    <x v="1"/>
    <x v="67"/>
    <x v="67"/>
    <n v="-11361596"/>
  </r>
  <r>
    <x v="1"/>
    <x v="1"/>
    <x v="1"/>
    <x v="1"/>
    <n v="-3119736"/>
  </r>
  <r>
    <x v="1"/>
    <x v="1"/>
    <x v="1"/>
    <x v="1"/>
    <n v="-7682688"/>
  </r>
  <r>
    <x v="1"/>
    <x v="1"/>
    <x v="68"/>
    <x v="68"/>
    <n v="-2375524"/>
  </r>
  <r>
    <x v="1"/>
    <x v="1"/>
    <x v="69"/>
    <x v="69"/>
    <n v="-3860804"/>
  </r>
  <r>
    <x v="1"/>
    <x v="1"/>
    <x v="69"/>
    <x v="69"/>
    <n v="-2466073"/>
  </r>
  <r>
    <x v="1"/>
    <x v="1"/>
    <x v="70"/>
    <x v="70"/>
    <n v="-6248314"/>
  </r>
  <r>
    <x v="1"/>
    <x v="1"/>
    <x v="70"/>
    <x v="70"/>
    <n v="-3124157"/>
  </r>
  <r>
    <x v="1"/>
    <x v="1"/>
    <x v="71"/>
    <x v="71"/>
    <n v="-4467224"/>
  </r>
  <r>
    <x v="1"/>
    <x v="1"/>
    <x v="71"/>
    <x v="71"/>
    <n v="-2476180"/>
  </r>
  <r>
    <x v="1"/>
    <x v="1"/>
    <x v="72"/>
    <x v="72"/>
    <n v="-2173348"/>
  </r>
  <r>
    <x v="1"/>
    <x v="1"/>
    <x v="72"/>
    <x v="72"/>
    <n v="-4085552"/>
  </r>
  <r>
    <x v="1"/>
    <x v="1"/>
    <x v="73"/>
    <x v="73"/>
    <n v="-2881270"/>
  </r>
  <r>
    <x v="1"/>
    <x v="1"/>
    <x v="73"/>
    <x v="73"/>
    <n v="-5762540"/>
  </r>
  <r>
    <x v="1"/>
    <x v="1"/>
    <x v="74"/>
    <x v="74"/>
    <n v="-1728262"/>
  </r>
  <r>
    <x v="1"/>
    <x v="1"/>
    <x v="74"/>
    <x v="74"/>
    <n v="-2941067"/>
  </r>
  <r>
    <x v="1"/>
    <x v="1"/>
    <x v="75"/>
    <x v="75"/>
    <n v="-2405396"/>
  </r>
  <r>
    <x v="1"/>
    <x v="1"/>
    <x v="75"/>
    <x v="75"/>
    <n v="-1748476"/>
  </r>
  <r>
    <x v="1"/>
    <x v="1"/>
    <x v="76"/>
    <x v="76"/>
    <n v="-3748592"/>
  </r>
  <r>
    <x v="1"/>
    <x v="1"/>
    <x v="76"/>
    <x v="76"/>
    <n v="-1549972"/>
  </r>
  <r>
    <x v="1"/>
    <x v="1"/>
    <x v="77"/>
    <x v="77"/>
    <n v="-4936724"/>
  </r>
  <r>
    <x v="1"/>
    <x v="1"/>
    <x v="77"/>
    <x v="77"/>
    <n v="-13157464"/>
  </r>
  <r>
    <x v="1"/>
    <x v="1"/>
    <x v="78"/>
    <x v="78"/>
    <n v="-2233612"/>
  </r>
  <r>
    <x v="1"/>
    <x v="1"/>
    <x v="78"/>
    <x v="78"/>
    <n v="-4133693"/>
  </r>
  <r>
    <x v="1"/>
    <x v="1"/>
    <x v="79"/>
    <x v="79"/>
    <n v="-1556408"/>
  </r>
  <r>
    <x v="1"/>
    <x v="1"/>
    <x v="79"/>
    <x v="79"/>
    <n v="-2455966"/>
  </r>
  <r>
    <x v="1"/>
    <x v="1"/>
    <x v="80"/>
    <x v="80"/>
    <n v="-3496952"/>
  </r>
  <r>
    <x v="1"/>
    <x v="1"/>
    <x v="80"/>
    <x v="80"/>
    <n v="-2597464"/>
  </r>
  <r>
    <x v="1"/>
    <x v="1"/>
    <x v="2"/>
    <x v="81"/>
    <n v="-5660928"/>
  </r>
  <r>
    <x v="1"/>
    <x v="1"/>
    <x v="2"/>
    <x v="81"/>
    <n v="-6513640"/>
  </r>
  <r>
    <x v="1"/>
    <x v="1"/>
    <x v="81"/>
    <x v="82"/>
    <n v="-4709792"/>
  </r>
  <r>
    <x v="1"/>
    <x v="1"/>
    <x v="81"/>
    <x v="82"/>
    <n v="-1991044"/>
  </r>
  <r>
    <x v="1"/>
    <x v="1"/>
    <x v="82"/>
    <x v="83"/>
    <n v="-1950616"/>
  </r>
  <r>
    <x v="1"/>
    <x v="1"/>
    <x v="82"/>
    <x v="83"/>
    <n v="-3496952"/>
  </r>
  <r>
    <x v="1"/>
    <x v="1"/>
    <x v="83"/>
    <x v="84"/>
    <n v="-4103372"/>
  </r>
  <r>
    <x v="1"/>
    <x v="1"/>
    <x v="83"/>
    <x v="84"/>
    <n v="-1991044"/>
  </r>
  <r>
    <x v="1"/>
    <x v="1"/>
    <x v="84"/>
    <x v="85"/>
    <n v="-2072260"/>
  </r>
  <r>
    <x v="1"/>
    <x v="1"/>
    <x v="84"/>
    <x v="85"/>
    <n v="-3841256"/>
  </r>
  <r>
    <x v="1"/>
    <x v="1"/>
    <x v="85"/>
    <x v="86"/>
    <n v="-1748476"/>
  </r>
  <r>
    <x v="1"/>
    <x v="1"/>
    <x v="85"/>
    <x v="86"/>
    <n v="-2162828"/>
  </r>
  <r>
    <x v="1"/>
    <x v="1"/>
    <x v="86"/>
    <x v="87"/>
    <n v="-2354896"/>
  </r>
  <r>
    <x v="1"/>
    <x v="1"/>
    <x v="86"/>
    <x v="87"/>
    <n v="-3860804"/>
  </r>
  <r>
    <x v="1"/>
    <x v="1"/>
    <x v="3"/>
    <x v="88"/>
    <n v="-1930402"/>
  </r>
  <r>
    <x v="1"/>
    <x v="1"/>
    <x v="87"/>
    <x v="89"/>
    <n v="-266700"/>
  </r>
  <r>
    <x v="1"/>
    <x v="1"/>
    <x v="4"/>
    <x v="90"/>
    <n v="-218200"/>
  </r>
  <r>
    <x v="1"/>
    <x v="1"/>
    <x v="5"/>
    <x v="91"/>
    <n v="-218200"/>
  </r>
  <r>
    <x v="1"/>
    <x v="1"/>
    <x v="5"/>
    <x v="91"/>
    <n v="-4525272"/>
  </r>
  <r>
    <x v="1"/>
    <x v="1"/>
    <x v="88"/>
    <x v="92"/>
    <n v="-1869760"/>
  </r>
  <r>
    <x v="1"/>
    <x v="1"/>
    <x v="88"/>
    <x v="92"/>
    <n v="-3982088"/>
  </r>
  <r>
    <x v="1"/>
    <x v="1"/>
    <x v="89"/>
    <x v="93"/>
    <n v="-7816388"/>
  </r>
  <r>
    <x v="1"/>
    <x v="1"/>
    <x v="89"/>
    <x v="93"/>
    <n v="-12753112"/>
  </r>
  <r>
    <x v="1"/>
    <x v="1"/>
    <x v="90"/>
    <x v="94"/>
    <n v="-125326.8"/>
  </r>
  <r>
    <x v="1"/>
    <x v="1"/>
    <x v="91"/>
    <x v="95"/>
    <n v="-5073644"/>
  </r>
  <r>
    <x v="1"/>
    <x v="1"/>
    <x v="91"/>
    <x v="95"/>
    <n v="-2263933"/>
  </r>
  <r>
    <x v="1"/>
    <x v="1"/>
    <x v="92"/>
    <x v="96"/>
    <n v="-1869760"/>
  </r>
  <r>
    <x v="1"/>
    <x v="1"/>
    <x v="92"/>
    <x v="96"/>
    <n v="-3072458"/>
  </r>
  <r>
    <x v="1"/>
    <x v="1"/>
    <x v="93"/>
    <x v="97"/>
    <n v="-2173348"/>
  </r>
  <r>
    <x v="1"/>
    <x v="1"/>
    <x v="93"/>
    <x v="97"/>
    <n v="-2712440"/>
  </r>
  <r>
    <x v="1"/>
    <x v="1"/>
    <x v="94"/>
    <x v="98"/>
    <n v="-1627192"/>
  </r>
  <r>
    <x v="1"/>
    <x v="1"/>
    <x v="94"/>
    <x v="98"/>
    <n v="-4103372"/>
  </r>
  <r>
    <x v="1"/>
    <x v="1"/>
    <x v="95"/>
    <x v="99"/>
    <n v="-1869760"/>
  </r>
  <r>
    <x v="1"/>
    <x v="1"/>
    <x v="95"/>
    <x v="99"/>
    <n v="-3618236"/>
  </r>
  <r>
    <x v="1"/>
    <x v="1"/>
    <x v="96"/>
    <x v="100"/>
    <n v="-3739520"/>
  </r>
  <r>
    <x v="1"/>
    <x v="1"/>
    <x v="96"/>
    <x v="100"/>
    <n v="-1869760"/>
  </r>
  <r>
    <x v="1"/>
    <x v="1"/>
    <x v="6"/>
    <x v="101"/>
    <n v="-1991044"/>
  </r>
  <r>
    <x v="1"/>
    <x v="1"/>
    <x v="97"/>
    <x v="102"/>
    <n v="-16156408"/>
  </r>
  <r>
    <x v="1"/>
    <x v="1"/>
    <x v="97"/>
    <x v="102"/>
    <n v="-7816388"/>
  </r>
  <r>
    <x v="1"/>
    <x v="1"/>
    <x v="98"/>
    <x v="103"/>
    <n v="-10933528"/>
  </r>
  <r>
    <x v="1"/>
    <x v="1"/>
    <x v="98"/>
    <x v="103"/>
    <n v="-1263556"/>
  </r>
  <r>
    <x v="1"/>
    <x v="1"/>
    <x v="99"/>
    <x v="104"/>
    <n v="-6170880"/>
  </r>
  <r>
    <x v="1"/>
    <x v="1"/>
    <x v="99"/>
    <x v="104"/>
    <n v="-11135704"/>
  </r>
  <r>
    <x v="1"/>
    <x v="1"/>
    <x v="100"/>
    <x v="105"/>
    <n v="-3355454"/>
  </r>
  <r>
    <x v="1"/>
    <x v="1"/>
    <x v="100"/>
    <x v="105"/>
    <n v="-1728262"/>
  </r>
  <r>
    <x v="1"/>
    <x v="1"/>
    <x v="101"/>
    <x v="106"/>
    <n v="-4588508"/>
  </r>
  <r>
    <x v="1"/>
    <x v="1"/>
    <x v="101"/>
    <x v="106"/>
    <n v="-2354896"/>
  </r>
  <r>
    <x v="1"/>
    <x v="1"/>
    <x v="102"/>
    <x v="107"/>
    <n v="-1912204"/>
  </r>
  <r>
    <x v="1"/>
    <x v="1"/>
    <x v="102"/>
    <x v="107"/>
    <n v="-1246664"/>
  </r>
  <r>
    <x v="1"/>
    <x v="1"/>
    <x v="7"/>
    <x v="7"/>
    <n v="-8227840"/>
  </r>
  <r>
    <x v="1"/>
    <x v="1"/>
    <x v="7"/>
    <x v="7"/>
    <n v="-5256576"/>
  </r>
  <r>
    <x v="1"/>
    <x v="1"/>
    <x v="8"/>
    <x v="8"/>
    <n v="-5930908"/>
  </r>
  <r>
    <x v="1"/>
    <x v="1"/>
    <x v="8"/>
    <x v="8"/>
    <n v="-6065280"/>
  </r>
  <r>
    <x v="1"/>
    <x v="1"/>
    <x v="103"/>
    <x v="108"/>
    <n v="-5999500"/>
  </r>
  <r>
    <x v="1"/>
    <x v="1"/>
    <x v="103"/>
    <x v="108"/>
    <n v="-9821560"/>
  </r>
  <r>
    <x v="1"/>
    <x v="1"/>
    <x v="104"/>
    <x v="109"/>
    <n v="-4144520"/>
  </r>
  <r>
    <x v="1"/>
    <x v="1"/>
    <x v="104"/>
    <x v="109"/>
    <n v="-2476612"/>
  </r>
  <r>
    <x v="1"/>
    <x v="1"/>
    <x v="105"/>
    <x v="110"/>
    <n v="-1920628"/>
  </r>
  <r>
    <x v="1"/>
    <x v="1"/>
    <x v="105"/>
    <x v="110"/>
    <n v="-3537992"/>
  </r>
  <r>
    <x v="1"/>
    <x v="1"/>
    <x v="106"/>
    <x v="111"/>
    <n v="-1748476"/>
  </r>
  <r>
    <x v="1"/>
    <x v="1"/>
    <x v="106"/>
    <x v="111"/>
    <n v="-3375668"/>
  </r>
  <r>
    <x v="1"/>
    <x v="1"/>
    <x v="107"/>
    <x v="112"/>
    <n v="-6248314"/>
  </r>
  <r>
    <x v="1"/>
    <x v="1"/>
    <x v="107"/>
    <x v="112"/>
    <n v="-3124157"/>
  </r>
  <r>
    <x v="1"/>
    <x v="1"/>
    <x v="108"/>
    <x v="113"/>
    <n v="-2173348"/>
  </r>
  <r>
    <x v="1"/>
    <x v="1"/>
    <x v="108"/>
    <x v="113"/>
    <n v="-3740168"/>
  </r>
  <r>
    <x v="1"/>
    <x v="1"/>
    <x v="109"/>
    <x v="114"/>
    <n v="-1937476"/>
  </r>
  <r>
    <x v="1"/>
    <x v="1"/>
    <x v="109"/>
    <x v="114"/>
    <n v="-2122760"/>
  </r>
  <r>
    <x v="1"/>
    <x v="1"/>
    <x v="110"/>
    <x v="115"/>
    <n v="-3992888"/>
  </r>
  <r>
    <x v="1"/>
    <x v="1"/>
    <x v="110"/>
    <x v="115"/>
    <n v="-2215468"/>
  </r>
  <r>
    <x v="1"/>
    <x v="1"/>
    <x v="111"/>
    <x v="116"/>
    <n v="-3942344"/>
  </r>
  <r>
    <x v="1"/>
    <x v="1"/>
    <x v="111"/>
    <x v="116"/>
    <n v="-2173348"/>
  </r>
  <r>
    <x v="1"/>
    <x v="1"/>
    <x v="112"/>
    <x v="117"/>
    <n v="-3580112"/>
  </r>
  <r>
    <x v="1"/>
    <x v="1"/>
    <x v="112"/>
    <x v="117"/>
    <n v="-2072260"/>
  </r>
  <r>
    <x v="1"/>
    <x v="1"/>
    <x v="113"/>
    <x v="118"/>
    <n v="-4868984"/>
  </r>
  <r>
    <x v="1"/>
    <x v="1"/>
    <x v="113"/>
    <x v="118"/>
    <n v="-2476612"/>
  </r>
  <r>
    <x v="1"/>
    <x v="1"/>
    <x v="114"/>
    <x v="119"/>
    <n v="-6170880"/>
  </r>
  <r>
    <x v="1"/>
    <x v="1"/>
    <x v="114"/>
    <x v="119"/>
    <n v="-11742232"/>
  </r>
  <r>
    <x v="1"/>
    <x v="1"/>
    <x v="115"/>
    <x v="120"/>
    <n v="-1980937"/>
  </r>
  <r>
    <x v="1"/>
    <x v="1"/>
    <x v="115"/>
    <x v="120"/>
    <n v="-3537380"/>
  </r>
  <r>
    <x v="1"/>
    <x v="1"/>
    <x v="116"/>
    <x v="121"/>
    <n v="-11506360"/>
  </r>
  <r>
    <x v="1"/>
    <x v="1"/>
    <x v="116"/>
    <x v="121"/>
    <n v="-6582232"/>
  </r>
  <r>
    <x v="1"/>
    <x v="1"/>
    <x v="9"/>
    <x v="122"/>
    <n v="-1920672"/>
  </r>
  <r>
    <x v="1"/>
    <x v="1"/>
    <x v="9"/>
    <x v="122"/>
    <n v="-2122804"/>
  </r>
  <r>
    <x v="1"/>
    <x v="1"/>
    <x v="117"/>
    <x v="123"/>
    <n v="-12213976"/>
  </r>
  <r>
    <x v="1"/>
    <x v="1"/>
    <x v="117"/>
    <x v="123"/>
    <n v="-5759528"/>
  </r>
  <r>
    <x v="1"/>
    <x v="1"/>
    <x v="118"/>
    <x v="124"/>
    <n v="-3618236"/>
  </r>
  <r>
    <x v="1"/>
    <x v="1"/>
    <x v="118"/>
    <x v="124"/>
    <n v="-2476180"/>
  </r>
  <r>
    <x v="1"/>
    <x v="1"/>
    <x v="119"/>
    <x v="125"/>
    <n v="-3375668"/>
  </r>
  <r>
    <x v="1"/>
    <x v="1"/>
    <x v="119"/>
    <x v="125"/>
    <n v="-1505908"/>
  </r>
  <r>
    <x v="1"/>
    <x v="1"/>
    <x v="120"/>
    <x v="126"/>
    <n v="-4709792"/>
  </r>
  <r>
    <x v="1"/>
    <x v="1"/>
    <x v="120"/>
    <x v="126"/>
    <n v="-2597464"/>
  </r>
  <r>
    <x v="1"/>
    <x v="1"/>
    <x v="121"/>
    <x v="127"/>
    <n v="-1788904"/>
  </r>
  <r>
    <x v="1"/>
    <x v="1"/>
    <x v="121"/>
    <x v="127"/>
    <n v="-3618236"/>
  </r>
  <r>
    <x v="1"/>
    <x v="1"/>
    <x v="122"/>
    <x v="128"/>
    <n v="-5661400"/>
  </r>
  <r>
    <x v="1"/>
    <x v="1"/>
    <x v="122"/>
    <x v="128"/>
    <n v="-2830700"/>
  </r>
  <r>
    <x v="1"/>
    <x v="1"/>
    <x v="123"/>
    <x v="129"/>
    <n v="-4952360"/>
  </r>
  <r>
    <x v="1"/>
    <x v="1"/>
    <x v="123"/>
    <x v="129"/>
    <n v="-2476180"/>
  </r>
  <r>
    <x v="1"/>
    <x v="1"/>
    <x v="124"/>
    <x v="130"/>
    <n v="-2476180"/>
  </r>
  <r>
    <x v="1"/>
    <x v="1"/>
    <x v="124"/>
    <x v="130"/>
    <n v="-4588508"/>
  </r>
  <r>
    <x v="1"/>
    <x v="1"/>
    <x v="125"/>
    <x v="131"/>
    <n v="-4103372"/>
  </r>
  <r>
    <x v="1"/>
    <x v="1"/>
    <x v="125"/>
    <x v="131"/>
    <n v="-2354896"/>
  </r>
  <r>
    <x v="1"/>
    <x v="1"/>
    <x v="126"/>
    <x v="132"/>
    <n v="-3618236"/>
  </r>
  <r>
    <x v="1"/>
    <x v="1"/>
    <x v="126"/>
    <x v="132"/>
    <n v="-2112328"/>
  </r>
  <r>
    <x v="1"/>
    <x v="1"/>
    <x v="12"/>
    <x v="12"/>
    <n v="-2597464"/>
  </r>
  <r>
    <x v="1"/>
    <x v="1"/>
    <x v="12"/>
    <x v="12"/>
    <n v="-1940544"/>
  </r>
  <r>
    <x v="1"/>
    <x v="1"/>
    <x v="127"/>
    <x v="133"/>
    <n v="-2881270"/>
  </r>
  <r>
    <x v="1"/>
    <x v="1"/>
    <x v="127"/>
    <x v="133"/>
    <n v="-5762540"/>
  </r>
  <r>
    <x v="1"/>
    <x v="1"/>
    <x v="128"/>
    <x v="134"/>
    <n v="-2476180"/>
  </r>
  <r>
    <x v="1"/>
    <x v="1"/>
    <x v="128"/>
    <x v="134"/>
    <n v="-3982088"/>
  </r>
  <r>
    <x v="1"/>
    <x v="1"/>
    <x v="129"/>
    <x v="135"/>
    <n v="-13200000"/>
  </r>
  <r>
    <x v="1"/>
    <x v="1"/>
    <x v="129"/>
    <x v="135"/>
    <n v="-6600000"/>
  </r>
  <r>
    <x v="1"/>
    <x v="1"/>
    <x v="130"/>
    <x v="136"/>
    <n v="-2597464"/>
  </r>
  <r>
    <x v="1"/>
    <x v="1"/>
    <x v="130"/>
    <x v="136"/>
    <n v="-4103372"/>
  </r>
  <r>
    <x v="1"/>
    <x v="1"/>
    <x v="131"/>
    <x v="137"/>
    <n v="-7400000"/>
  </r>
  <r>
    <x v="1"/>
    <x v="1"/>
    <x v="131"/>
    <x v="137"/>
    <n v="-7400000"/>
  </r>
  <r>
    <x v="1"/>
    <x v="1"/>
    <x v="132"/>
    <x v="138"/>
    <n v="-3982088"/>
  </r>
  <r>
    <x v="1"/>
    <x v="1"/>
    <x v="132"/>
    <x v="138"/>
    <n v="-2597464"/>
  </r>
  <r>
    <x v="1"/>
    <x v="1"/>
    <x v="133"/>
    <x v="139"/>
    <n v="-11135704"/>
  </r>
  <r>
    <x v="1"/>
    <x v="1"/>
    <x v="133"/>
    <x v="139"/>
    <n v="-5656640"/>
  </r>
  <r>
    <x v="1"/>
    <x v="1"/>
    <x v="134"/>
    <x v="140"/>
    <n v="-2030140"/>
  </r>
  <r>
    <x v="1"/>
    <x v="1"/>
    <x v="134"/>
    <x v="140"/>
    <n v="-3639080"/>
  </r>
  <r>
    <x v="1"/>
    <x v="1"/>
    <x v="135"/>
    <x v="141"/>
    <n v="-2080684"/>
  </r>
  <r>
    <x v="1"/>
    <x v="1"/>
    <x v="135"/>
    <x v="141"/>
    <n v="-4144520"/>
  </r>
  <r>
    <x v="1"/>
    <x v="1"/>
    <x v="136"/>
    <x v="142"/>
    <n v="-4026584"/>
  </r>
  <r>
    <x v="1"/>
    <x v="1"/>
    <x v="136"/>
    <x v="142"/>
    <n v="-2173348"/>
  </r>
  <r>
    <x v="1"/>
    <x v="1"/>
    <x v="137"/>
    <x v="143"/>
    <n v="-2476612"/>
  </r>
  <r>
    <x v="1"/>
    <x v="1"/>
    <x v="137"/>
    <x v="143"/>
    <n v="-4043432"/>
  </r>
  <r>
    <x v="1"/>
    <x v="1"/>
    <x v="138"/>
    <x v="144"/>
    <n v="-4245608"/>
  </r>
  <r>
    <x v="1"/>
    <x v="1"/>
    <x v="138"/>
    <x v="144"/>
    <n v="-1684756"/>
  </r>
  <r>
    <x v="1"/>
    <x v="1"/>
    <x v="139"/>
    <x v="145"/>
    <n v="-2223892"/>
  </r>
  <r>
    <x v="1"/>
    <x v="1"/>
    <x v="139"/>
    <x v="145"/>
    <n v="-3942344"/>
  </r>
  <r>
    <x v="1"/>
    <x v="1"/>
    <x v="140"/>
    <x v="146"/>
    <n v="-2173348"/>
  </r>
  <r>
    <x v="1"/>
    <x v="1"/>
    <x v="140"/>
    <x v="146"/>
    <n v="-4245608"/>
  </r>
  <r>
    <x v="1"/>
    <x v="1"/>
    <x v="141"/>
    <x v="147"/>
    <n v="-4588508"/>
  </r>
  <r>
    <x v="1"/>
    <x v="1"/>
    <x v="141"/>
    <x v="147"/>
    <n v="-2476180"/>
  </r>
  <r>
    <x v="1"/>
    <x v="1"/>
    <x v="13"/>
    <x v="148"/>
    <n v="-1677692"/>
  </r>
  <r>
    <x v="1"/>
    <x v="1"/>
    <x v="142"/>
    <x v="149"/>
    <n v="-5661540"/>
  </r>
  <r>
    <x v="1"/>
    <x v="1"/>
    <x v="142"/>
    <x v="149"/>
    <n v="-2830770"/>
  </r>
  <r>
    <x v="1"/>
    <x v="1"/>
    <x v="143"/>
    <x v="150"/>
    <n v="-4833836"/>
  </r>
  <r>
    <x v="1"/>
    <x v="1"/>
    <x v="143"/>
    <x v="150"/>
    <n v="-12550936"/>
  </r>
  <r>
    <x v="1"/>
    <x v="1"/>
    <x v="144"/>
    <x v="151"/>
    <n v="-2223892"/>
  </r>
  <r>
    <x v="1"/>
    <x v="1"/>
    <x v="144"/>
    <x v="151"/>
    <n v="-4751048"/>
  </r>
  <r>
    <x v="1"/>
    <x v="1"/>
    <x v="145"/>
    <x v="152"/>
    <n v="-4751048"/>
  </r>
  <r>
    <x v="1"/>
    <x v="1"/>
    <x v="145"/>
    <x v="152"/>
    <n v="-2476612"/>
  </r>
  <r>
    <x v="1"/>
    <x v="1"/>
    <x v="146"/>
    <x v="153"/>
    <n v="-4582568"/>
  </r>
  <r>
    <x v="1"/>
    <x v="1"/>
    <x v="146"/>
    <x v="153"/>
    <n v="-2274436"/>
  </r>
  <r>
    <x v="1"/>
    <x v="1"/>
    <x v="147"/>
    <x v="154"/>
    <n v="-4062944"/>
  </r>
  <r>
    <x v="1"/>
    <x v="1"/>
    <x v="147"/>
    <x v="154"/>
    <n v="-1930402"/>
  </r>
  <r>
    <x v="1"/>
    <x v="1"/>
    <x v="148"/>
    <x v="155"/>
    <n v="-2476612"/>
  </r>
  <r>
    <x v="1"/>
    <x v="1"/>
    <x v="148"/>
    <x v="155"/>
    <n v="-4447784"/>
  </r>
  <r>
    <x v="1"/>
    <x v="1"/>
    <x v="149"/>
    <x v="156"/>
    <n v="-11944408"/>
  </r>
  <r>
    <x v="1"/>
    <x v="1"/>
    <x v="149"/>
    <x v="156"/>
    <n v="-6170880"/>
  </r>
  <r>
    <x v="1"/>
    <x v="1"/>
    <x v="150"/>
    <x v="157"/>
    <n v="-4043432"/>
  </r>
  <r>
    <x v="1"/>
    <x v="1"/>
    <x v="150"/>
    <x v="157"/>
    <n v="-2173348"/>
  </r>
  <r>
    <x v="1"/>
    <x v="1"/>
    <x v="14"/>
    <x v="14"/>
    <n v="-5759528"/>
  </r>
  <r>
    <x v="1"/>
    <x v="1"/>
    <x v="14"/>
    <x v="14"/>
    <n v="-5256576"/>
  </r>
  <r>
    <x v="1"/>
    <x v="1"/>
    <x v="151"/>
    <x v="158"/>
    <n v="-2375524"/>
  </r>
  <r>
    <x v="1"/>
    <x v="1"/>
    <x v="151"/>
    <x v="158"/>
    <n v="-4978496"/>
  </r>
  <r>
    <x v="1"/>
    <x v="1"/>
    <x v="152"/>
    <x v="159"/>
    <n v="-2476612"/>
  </r>
  <r>
    <x v="1"/>
    <x v="1"/>
    <x v="152"/>
    <x v="159"/>
    <n v="-4953224"/>
  </r>
  <r>
    <x v="1"/>
    <x v="1"/>
    <x v="153"/>
    <x v="160"/>
    <n v="-2072260"/>
  </r>
  <r>
    <x v="1"/>
    <x v="1"/>
    <x v="153"/>
    <x v="160"/>
    <n v="-3782288"/>
  </r>
  <r>
    <x v="1"/>
    <x v="1"/>
    <x v="154"/>
    <x v="161"/>
    <n v="-4043432"/>
  </r>
  <r>
    <x v="1"/>
    <x v="1"/>
    <x v="154"/>
    <x v="161"/>
    <n v="-2072260"/>
  </r>
  <r>
    <x v="1"/>
    <x v="1"/>
    <x v="155"/>
    <x v="162"/>
    <n v="-4388816"/>
  </r>
  <r>
    <x v="1"/>
    <x v="1"/>
    <x v="155"/>
    <x v="162"/>
    <n v="-2274436"/>
  </r>
  <r>
    <x v="1"/>
    <x v="1"/>
    <x v="15"/>
    <x v="163"/>
    <n v="-1920260"/>
  </r>
  <r>
    <x v="1"/>
    <x v="1"/>
    <x v="15"/>
    <x v="163"/>
    <n v="-1748476"/>
  </r>
  <r>
    <x v="1"/>
    <x v="1"/>
    <x v="156"/>
    <x v="164"/>
    <n v="-3942344"/>
  </r>
  <r>
    <x v="1"/>
    <x v="1"/>
    <x v="156"/>
    <x v="164"/>
    <n v="-2156500"/>
  </r>
  <r>
    <x v="1"/>
    <x v="1"/>
    <x v="157"/>
    <x v="165"/>
    <n v="-6248314"/>
  </r>
  <r>
    <x v="1"/>
    <x v="1"/>
    <x v="157"/>
    <x v="165"/>
    <n v="-3124157"/>
  </r>
  <r>
    <x v="1"/>
    <x v="1"/>
    <x v="158"/>
    <x v="166"/>
    <n v="-4532024"/>
  </r>
  <r>
    <x v="1"/>
    <x v="1"/>
    <x v="158"/>
    <x v="166"/>
    <n v="-2476612"/>
  </r>
  <r>
    <x v="1"/>
    <x v="1"/>
    <x v="159"/>
    <x v="167"/>
    <n v="-3487448"/>
  </r>
  <r>
    <x v="1"/>
    <x v="1"/>
    <x v="160"/>
    <x v="168"/>
    <n v="-3740168"/>
  </r>
  <r>
    <x v="1"/>
    <x v="1"/>
    <x v="160"/>
    <x v="168"/>
    <n v="-2173348"/>
  </r>
  <r>
    <x v="1"/>
    <x v="1"/>
    <x v="161"/>
    <x v="169"/>
    <n v="-2476612"/>
  </r>
  <r>
    <x v="1"/>
    <x v="1"/>
    <x v="161"/>
    <x v="169"/>
    <n v="-4751048"/>
  </r>
  <r>
    <x v="1"/>
    <x v="1"/>
    <x v="162"/>
    <x v="170"/>
    <n v="-4582568"/>
  </r>
  <r>
    <x v="1"/>
    <x v="1"/>
    <x v="162"/>
    <x v="170"/>
    <n v="-2476612"/>
  </r>
  <r>
    <x v="1"/>
    <x v="1"/>
    <x v="163"/>
    <x v="171"/>
    <n v="-3739520"/>
  </r>
  <r>
    <x v="1"/>
    <x v="1"/>
    <x v="163"/>
    <x v="171"/>
    <n v="-2476180"/>
  </r>
  <r>
    <x v="1"/>
    <x v="1"/>
    <x v="164"/>
    <x v="172"/>
    <n v="-4346696"/>
  </r>
  <r>
    <x v="1"/>
    <x v="1"/>
    <x v="164"/>
    <x v="172"/>
    <n v="-2173348"/>
  </r>
  <r>
    <x v="1"/>
    <x v="1"/>
    <x v="165"/>
    <x v="173"/>
    <n v="-2004868"/>
  </r>
  <r>
    <x v="1"/>
    <x v="1"/>
    <x v="165"/>
    <x v="173"/>
    <n v="-3841256"/>
  </r>
  <r>
    <x v="1"/>
    <x v="1"/>
    <x v="166"/>
    <x v="174"/>
    <n v="-3647504"/>
  </r>
  <r>
    <x v="1"/>
    <x v="1"/>
    <x v="166"/>
    <x v="174"/>
    <n v="-1440460"/>
  </r>
  <r>
    <x v="1"/>
    <x v="1"/>
    <x v="167"/>
    <x v="175"/>
    <n v="-3739520"/>
  </r>
  <r>
    <x v="1"/>
    <x v="1"/>
    <x v="167"/>
    <x v="175"/>
    <n v="-1869760"/>
  </r>
  <r>
    <x v="1"/>
    <x v="1"/>
    <x v="168"/>
    <x v="176"/>
    <n v="-11944408"/>
  </r>
  <r>
    <x v="1"/>
    <x v="1"/>
    <x v="168"/>
    <x v="176"/>
    <n v="-6170880"/>
  </r>
  <r>
    <x v="1"/>
    <x v="1"/>
    <x v="169"/>
    <x v="177"/>
    <n v="-2881270"/>
  </r>
  <r>
    <x v="1"/>
    <x v="1"/>
    <x v="169"/>
    <x v="177"/>
    <n v="-5762540"/>
  </r>
  <r>
    <x v="1"/>
    <x v="1"/>
    <x v="170"/>
    <x v="178"/>
    <n v="-3618236"/>
  </r>
  <r>
    <x v="1"/>
    <x v="1"/>
    <x v="170"/>
    <x v="178"/>
    <n v="-1748476"/>
  </r>
  <r>
    <x v="1"/>
    <x v="1"/>
    <x v="171"/>
    <x v="179"/>
    <n v="-2021716"/>
  </r>
  <r>
    <x v="1"/>
    <x v="1"/>
    <x v="171"/>
    <x v="179"/>
    <n v="-4548872"/>
  </r>
  <r>
    <x v="1"/>
    <x v="1"/>
    <x v="172"/>
    <x v="180"/>
    <n v="-2476612"/>
  </r>
  <r>
    <x v="1"/>
    <x v="1"/>
    <x v="172"/>
    <x v="180"/>
    <n v="-4051856"/>
  </r>
  <r>
    <x v="1"/>
    <x v="1"/>
    <x v="173"/>
    <x v="181"/>
    <n v="-3841256"/>
  </r>
  <r>
    <x v="1"/>
    <x v="1"/>
    <x v="173"/>
    <x v="181"/>
    <n v="-2072260"/>
  </r>
  <r>
    <x v="1"/>
    <x v="1"/>
    <x v="174"/>
    <x v="182"/>
    <n v="-2139652"/>
  </r>
  <r>
    <x v="1"/>
    <x v="1"/>
    <x v="16"/>
    <x v="183"/>
    <n v="-1448884"/>
  </r>
  <r>
    <x v="1"/>
    <x v="1"/>
    <x v="17"/>
    <x v="17"/>
    <n v="-2476180"/>
  </r>
  <r>
    <x v="1"/>
    <x v="1"/>
    <x v="17"/>
    <x v="17"/>
    <n v="-2425680"/>
  </r>
  <r>
    <x v="1"/>
    <x v="1"/>
    <x v="175"/>
    <x v="184"/>
    <n v="-4144520"/>
  </r>
  <r>
    <x v="1"/>
    <x v="1"/>
    <x v="175"/>
    <x v="184"/>
    <n v="-2476612"/>
  </r>
  <r>
    <x v="1"/>
    <x v="1"/>
    <x v="18"/>
    <x v="18"/>
    <n v="-2274436"/>
  </r>
  <r>
    <x v="1"/>
    <x v="1"/>
    <x v="18"/>
    <x v="18"/>
    <n v="-2223848"/>
  </r>
  <r>
    <x v="1"/>
    <x v="1"/>
    <x v="176"/>
    <x v="185"/>
    <n v="-2173348"/>
  </r>
  <r>
    <x v="1"/>
    <x v="1"/>
    <x v="176"/>
    <x v="185"/>
    <n v="-3639080"/>
  </r>
  <r>
    <x v="1"/>
    <x v="1"/>
    <x v="177"/>
    <x v="186"/>
    <n v="-3355454"/>
  </r>
  <r>
    <x v="1"/>
    <x v="1"/>
    <x v="177"/>
    <x v="186"/>
    <n v="-2597464"/>
  </r>
  <r>
    <x v="1"/>
    <x v="1"/>
    <x v="178"/>
    <x v="187"/>
    <n v="-3860804"/>
  </r>
  <r>
    <x v="1"/>
    <x v="1"/>
    <x v="178"/>
    <x v="187"/>
    <n v="-1869760"/>
  </r>
  <r>
    <x v="1"/>
    <x v="1"/>
    <x v="179"/>
    <x v="188"/>
    <n v="-1869760"/>
  </r>
  <r>
    <x v="1"/>
    <x v="1"/>
    <x v="179"/>
    <x v="188"/>
    <n v="-3496952"/>
  </r>
  <r>
    <x v="1"/>
    <x v="1"/>
    <x v="180"/>
    <x v="189"/>
    <n v="-11944408"/>
  </r>
  <r>
    <x v="1"/>
    <x v="1"/>
    <x v="180"/>
    <x v="189"/>
    <n v="-6582232"/>
  </r>
  <r>
    <x v="1"/>
    <x v="1"/>
    <x v="181"/>
    <x v="190"/>
    <n v="-2375524"/>
  </r>
  <r>
    <x v="1"/>
    <x v="1"/>
    <x v="181"/>
    <x v="190"/>
    <n v="-4649960"/>
  </r>
  <r>
    <x v="1"/>
    <x v="1"/>
    <x v="182"/>
    <x v="191"/>
    <n v="-4043432"/>
  </r>
  <r>
    <x v="1"/>
    <x v="1"/>
    <x v="182"/>
    <x v="191"/>
    <n v="-1971172"/>
  </r>
  <r>
    <x v="1"/>
    <x v="1"/>
    <x v="183"/>
    <x v="192"/>
    <n v="-109100"/>
  </r>
  <r>
    <x v="1"/>
    <x v="1"/>
    <x v="183"/>
    <x v="192"/>
    <n v="-5759528"/>
  </r>
  <r>
    <x v="1"/>
    <x v="1"/>
    <x v="184"/>
    <x v="193"/>
    <n v="-4220336"/>
  </r>
  <r>
    <x v="1"/>
    <x v="1"/>
    <x v="184"/>
    <x v="193"/>
    <n v="-2173348"/>
  </r>
  <r>
    <x v="1"/>
    <x v="1"/>
    <x v="185"/>
    <x v="194"/>
    <n v="-4770434"/>
  </r>
  <r>
    <x v="1"/>
    <x v="1"/>
    <x v="185"/>
    <x v="194"/>
    <n v="-241553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1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A3:E207" firstHeaderRow="1" firstDataRow="1" firstDataCol="4"/>
  <pivotFields count="5">
    <pivotField axis="axisRow" compact="0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86"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0"/>
        <item x="57"/>
        <item x="58"/>
        <item x="59"/>
        <item x="60"/>
        <item x="61"/>
        <item x="62"/>
        <item x="63"/>
        <item x="64"/>
        <item x="65"/>
        <item x="66"/>
        <item x="67"/>
        <item x="1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2"/>
        <item x="81"/>
        <item x="82"/>
        <item x="83"/>
        <item x="84"/>
        <item x="85"/>
        <item x="86"/>
        <item x="3"/>
        <item x="87"/>
        <item x="4"/>
        <item x="5"/>
        <item x="88"/>
        <item x="89"/>
        <item x="90"/>
        <item x="91"/>
        <item x="92"/>
        <item x="93"/>
        <item x="94"/>
        <item x="95"/>
        <item x="96"/>
        <item x="6"/>
        <item x="97"/>
        <item x="98"/>
        <item x="99"/>
        <item x="100"/>
        <item x="101"/>
        <item x="102"/>
        <item x="7"/>
        <item x="8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9"/>
        <item x="117"/>
        <item x="10"/>
        <item x="118"/>
        <item x="119"/>
        <item x="120"/>
        <item x="121"/>
        <item x="122"/>
        <item x="11"/>
        <item x="123"/>
        <item x="124"/>
        <item x="125"/>
        <item x="126"/>
        <item x="12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3"/>
        <item x="142"/>
        <item x="143"/>
        <item x="144"/>
        <item x="145"/>
        <item x="146"/>
        <item x="147"/>
        <item x="148"/>
        <item x="149"/>
        <item x="150"/>
        <item x="14"/>
        <item x="151"/>
        <item x="152"/>
        <item x="153"/>
        <item x="154"/>
        <item x="155"/>
        <item x="1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6"/>
        <item x="17"/>
        <item x="175"/>
        <item x="18"/>
        <item x="176"/>
        <item x="177"/>
        <item x="178"/>
        <item x="179"/>
        <item x="180"/>
        <item x="181"/>
        <item x="182"/>
        <item x="183"/>
        <item x="184"/>
        <item x="18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96">
        <item x="11"/>
        <item x="154"/>
        <item x="15"/>
        <item x="163"/>
        <item x="125"/>
        <item x="53"/>
        <item x="27"/>
        <item x="159"/>
        <item x="19"/>
        <item x="191"/>
        <item x="18"/>
        <item x="23"/>
        <item x="47"/>
        <item x="66"/>
        <item x="67"/>
        <item x="84"/>
        <item x="74"/>
        <item x="24"/>
        <item x="20"/>
        <item x="56"/>
        <item x="155"/>
        <item x="49"/>
        <item x="48"/>
        <item x="89"/>
        <item x="164"/>
        <item x="190"/>
        <item x="171"/>
        <item x="142"/>
        <item x="158"/>
        <item x="181"/>
        <item x="156"/>
        <item x="176"/>
        <item x="132"/>
        <item x="40"/>
        <item x="172"/>
        <item x="104"/>
        <item x="26"/>
        <item x="177"/>
        <item x="68"/>
        <item x="162"/>
        <item x="51"/>
        <item x="71"/>
        <item x="106"/>
        <item x="75"/>
        <item x="95"/>
        <item x="82"/>
        <item x="31"/>
        <item x="99"/>
        <item x="93"/>
        <item x="192"/>
        <item x="148"/>
        <item x="13"/>
        <item x="97"/>
        <item x="73"/>
        <item x="25"/>
        <item x="128"/>
        <item x="121"/>
        <item x="175"/>
        <item x="7"/>
        <item x="149"/>
        <item x="161"/>
        <item x="9"/>
        <item x="122"/>
        <item x="116"/>
        <item x="76"/>
        <item x="187"/>
        <item x="55"/>
        <item x="150"/>
        <item x="110"/>
        <item x="183"/>
        <item x="16"/>
        <item x="173"/>
        <item x="144"/>
        <item x="64"/>
        <item x="157"/>
        <item x="17"/>
        <item x="169"/>
        <item x="180"/>
        <item x="29"/>
        <item x="69"/>
        <item x="193"/>
        <item x="0"/>
        <item x="170"/>
        <item x="168"/>
        <item x="147"/>
        <item x="92"/>
        <item x="44"/>
        <item x="87"/>
        <item x="145"/>
        <item x="94"/>
        <item x="42"/>
        <item x="182"/>
        <item x="166"/>
        <item x="186"/>
        <item x="70"/>
        <item x="165"/>
        <item x="143"/>
        <item x="38"/>
        <item x="117"/>
        <item x="62"/>
        <item x="146"/>
        <item x="72"/>
        <item x="98"/>
        <item x="21"/>
        <item x="80"/>
        <item x="52"/>
        <item x="65"/>
        <item x="85"/>
        <item x="45"/>
        <item x="140"/>
        <item x="41"/>
        <item x="96"/>
        <item x="54"/>
        <item x="35"/>
        <item x="43"/>
        <item x="86"/>
        <item x="111"/>
        <item x="78"/>
        <item x="61"/>
        <item x="133"/>
        <item x="153"/>
        <item x="77"/>
        <item x="139"/>
        <item x="137"/>
        <item x="37"/>
        <item x="119"/>
        <item x="105"/>
        <item x="151"/>
        <item x="141"/>
        <item x="100"/>
        <item x="46"/>
        <item x="189"/>
        <item x="129"/>
        <item x="107"/>
        <item x="2"/>
        <item x="81"/>
        <item x="50"/>
        <item x="120"/>
        <item x="136"/>
        <item x="123"/>
        <item x="127"/>
        <item x="152"/>
        <item x="108"/>
        <item x="10"/>
        <item x="102"/>
        <item x="131"/>
        <item x="88"/>
        <item x="3"/>
        <item x="160"/>
        <item x="174"/>
        <item x="178"/>
        <item x="28"/>
        <item x="30"/>
        <item x="5"/>
        <item x="91"/>
        <item x="188"/>
        <item x="1"/>
        <item x="33"/>
        <item x="114"/>
        <item x="8"/>
        <item x="113"/>
        <item x="185"/>
        <item x="115"/>
        <item x="4"/>
        <item x="90"/>
        <item x="118"/>
        <item x="112"/>
        <item x="103"/>
        <item m="1" x="195"/>
        <item x="130"/>
        <item x="134"/>
        <item x="126"/>
        <item x="58"/>
        <item x="135"/>
        <item x="39"/>
        <item x="57"/>
        <item x="83"/>
        <item x="194"/>
        <item x="6"/>
        <item x="101"/>
        <item x="109"/>
        <item x="59"/>
        <item x="63"/>
        <item x="179"/>
        <item x="34"/>
        <item x="124"/>
        <item x="14"/>
        <item x="60"/>
        <item x="184"/>
        <item x="79"/>
        <item x="167"/>
        <item x="22"/>
        <item x="32"/>
        <item x="138"/>
        <item x="36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165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4">
    <field x="0"/>
    <field x="1"/>
    <field x="2"/>
    <field x="3"/>
  </rowFields>
  <rowItems count="204">
    <i>
      <x/>
      <x/>
      <x v="38"/>
      <x v="81"/>
    </i>
    <i r="2">
      <x v="50"/>
      <x v="156"/>
    </i>
    <i r="2">
      <x v="64"/>
      <x v="134"/>
    </i>
    <i r="2">
      <x v="71"/>
      <x v="147"/>
    </i>
    <i r="2">
      <x v="73"/>
      <x v="163"/>
    </i>
    <i r="2">
      <x v="74"/>
      <x v="153"/>
    </i>
    <i r="2">
      <x v="84"/>
      <x v="178"/>
    </i>
    <i r="2">
      <x v="91"/>
      <x v="58"/>
    </i>
    <i r="2">
      <x v="92"/>
      <x v="159"/>
    </i>
    <i r="2">
      <x v="107"/>
      <x v="61"/>
    </i>
    <i r="2">
      <x v="109"/>
      <x v="143"/>
    </i>
    <i r="2">
      <x v="115"/>
      <x/>
    </i>
    <i r="2">
      <x v="120"/>
      <x v="195"/>
    </i>
    <i r="2">
      <x v="136"/>
      <x v="51"/>
    </i>
    <i r="2">
      <x v="146"/>
      <x v="186"/>
    </i>
    <i r="2">
      <x v="152"/>
      <x v="2"/>
    </i>
    <i r="2">
      <x v="172"/>
      <x v="70"/>
    </i>
    <i r="2">
      <x v="173"/>
      <x v="75"/>
    </i>
    <i r="2">
      <x v="175"/>
      <x v="10"/>
    </i>
    <i>
      <x v="1"/>
      <x v="1"/>
      <x/>
      <x v="8"/>
    </i>
    <i r="2">
      <x v="1"/>
      <x v="18"/>
    </i>
    <i r="2">
      <x v="2"/>
      <x v="103"/>
    </i>
    <i r="2">
      <x v="3"/>
      <x v="191"/>
    </i>
    <i r="2">
      <x v="4"/>
      <x v="11"/>
    </i>
    <i r="2">
      <x v="5"/>
      <x v="17"/>
    </i>
    <i r="2">
      <x v="6"/>
      <x v="54"/>
    </i>
    <i r="2">
      <x v="7"/>
      <x v="36"/>
    </i>
    <i r="2">
      <x v="8"/>
      <x v="6"/>
    </i>
    <i r="2">
      <x v="9"/>
      <x v="151"/>
    </i>
    <i r="2">
      <x v="10"/>
      <x v="78"/>
    </i>
    <i r="2">
      <x v="11"/>
      <x v="152"/>
    </i>
    <i r="2">
      <x v="12"/>
      <x v="46"/>
    </i>
    <i r="2">
      <x v="13"/>
      <x v="192"/>
    </i>
    <i r="2">
      <x v="14"/>
      <x v="157"/>
    </i>
    <i r="2">
      <x v="15"/>
      <x v="184"/>
    </i>
    <i r="2">
      <x v="16"/>
      <x v="113"/>
    </i>
    <i r="2">
      <x v="17"/>
      <x v="194"/>
    </i>
    <i r="2">
      <x v="18"/>
      <x v="124"/>
    </i>
    <i r="2">
      <x v="19"/>
      <x v="97"/>
    </i>
    <i r="2">
      <x v="20"/>
      <x v="174"/>
    </i>
    <i r="2">
      <x v="21"/>
      <x v="33"/>
    </i>
    <i r="2">
      <x v="22"/>
      <x v="110"/>
    </i>
    <i r="2">
      <x v="23"/>
      <x v="90"/>
    </i>
    <i r="2">
      <x v="24"/>
      <x v="114"/>
    </i>
    <i r="2">
      <x v="25"/>
      <x v="86"/>
    </i>
    <i r="2">
      <x v="26"/>
      <x v="108"/>
    </i>
    <i r="2">
      <x v="27"/>
      <x v="130"/>
    </i>
    <i r="2">
      <x v="28"/>
      <x v="12"/>
    </i>
    <i r="2">
      <x v="29"/>
      <x v="22"/>
    </i>
    <i r="2">
      <x v="30"/>
      <x v="21"/>
    </i>
    <i r="2">
      <x v="31"/>
      <x v="136"/>
    </i>
    <i r="2">
      <x v="32"/>
      <x v="40"/>
    </i>
    <i r="2">
      <x v="33"/>
      <x v="105"/>
    </i>
    <i r="2">
      <x v="34"/>
      <x v="5"/>
    </i>
    <i r="2">
      <x v="35"/>
      <x v="112"/>
    </i>
    <i r="2">
      <x v="36"/>
      <x v="66"/>
    </i>
    <i r="2">
      <x v="37"/>
      <x v="19"/>
    </i>
    <i r="2">
      <x v="38"/>
      <x v="81"/>
    </i>
    <i r="2">
      <x v="39"/>
      <x v="175"/>
    </i>
    <i r="2">
      <x v="40"/>
      <x v="172"/>
    </i>
    <i r="2">
      <x v="41"/>
      <x v="181"/>
    </i>
    <i r="2">
      <x v="42"/>
      <x v="187"/>
    </i>
    <i r="2">
      <x v="43"/>
      <x v="118"/>
    </i>
    <i r="2">
      <x v="44"/>
      <x v="99"/>
    </i>
    <i r="2">
      <x v="45"/>
      <x v="182"/>
    </i>
    <i r="2">
      <x v="46"/>
      <x v="73"/>
    </i>
    <i r="2">
      <x v="47"/>
      <x v="106"/>
    </i>
    <i r="2">
      <x v="48"/>
      <x v="13"/>
    </i>
    <i r="2">
      <x v="49"/>
      <x v="14"/>
    </i>
    <i r="2">
      <x v="50"/>
      <x v="156"/>
    </i>
    <i r="2">
      <x v="51"/>
      <x v="38"/>
    </i>
    <i r="2">
      <x v="52"/>
      <x v="79"/>
    </i>
    <i r="2">
      <x v="53"/>
      <x v="94"/>
    </i>
    <i r="2">
      <x v="54"/>
      <x v="41"/>
    </i>
    <i r="2">
      <x v="55"/>
      <x v="101"/>
    </i>
    <i r="2">
      <x v="56"/>
      <x v="53"/>
    </i>
    <i r="2">
      <x v="57"/>
      <x v="16"/>
    </i>
    <i r="2">
      <x v="58"/>
      <x v="43"/>
    </i>
    <i r="2">
      <x v="59"/>
      <x v="64"/>
    </i>
    <i r="2">
      <x v="60"/>
      <x v="121"/>
    </i>
    <i r="2">
      <x v="61"/>
      <x v="117"/>
    </i>
    <i r="2">
      <x v="62"/>
      <x v="189"/>
    </i>
    <i r="2">
      <x v="63"/>
      <x v="104"/>
    </i>
    <i r="2">
      <x v="64"/>
      <x v="135"/>
    </i>
    <i r="2">
      <x v="65"/>
      <x v="45"/>
    </i>
    <i r="2">
      <x v="66"/>
      <x v="176"/>
    </i>
    <i r="2">
      <x v="67"/>
      <x v="15"/>
    </i>
    <i r="2">
      <x v="68"/>
      <x v="107"/>
    </i>
    <i r="2">
      <x v="69"/>
      <x v="115"/>
    </i>
    <i r="2">
      <x v="70"/>
      <x v="87"/>
    </i>
    <i r="2">
      <x v="71"/>
      <x v="146"/>
    </i>
    <i r="2">
      <x v="72"/>
      <x v="23"/>
    </i>
    <i r="2">
      <x v="73"/>
      <x v="164"/>
    </i>
    <i r="2">
      <x v="74"/>
      <x v="154"/>
    </i>
    <i r="2">
      <x v="75"/>
      <x v="85"/>
    </i>
    <i r="2">
      <x v="76"/>
      <x v="48"/>
    </i>
    <i r="2">
      <x v="77"/>
      <x v="89"/>
    </i>
    <i r="2">
      <x v="78"/>
      <x v="44"/>
    </i>
    <i r="2">
      <x v="79"/>
      <x v="111"/>
    </i>
    <i r="2">
      <x v="80"/>
      <x v="52"/>
    </i>
    <i r="2">
      <x v="81"/>
      <x v="102"/>
    </i>
    <i r="2">
      <x v="82"/>
      <x v="47"/>
    </i>
    <i r="2">
      <x v="83"/>
      <x v="129"/>
    </i>
    <i r="2">
      <x v="84"/>
      <x v="179"/>
    </i>
    <i r="2">
      <x v="85"/>
      <x v="144"/>
    </i>
    <i r="2">
      <x v="86"/>
      <x v="167"/>
    </i>
    <i r="2">
      <x v="87"/>
      <x v="35"/>
    </i>
    <i r="2">
      <x v="88"/>
      <x v="126"/>
    </i>
    <i r="2">
      <x v="89"/>
      <x v="42"/>
    </i>
    <i r="2">
      <x v="90"/>
      <x v="133"/>
    </i>
    <i r="2">
      <x v="91"/>
      <x v="58"/>
    </i>
    <i r="2">
      <x v="92"/>
      <x v="159"/>
    </i>
    <i r="2">
      <x v="93"/>
      <x v="142"/>
    </i>
    <i r="2">
      <x v="94"/>
      <x v="180"/>
    </i>
    <i r="2">
      <x v="95"/>
      <x v="68"/>
    </i>
    <i r="2">
      <x v="96"/>
      <x v="116"/>
    </i>
    <i r="2">
      <x v="97"/>
      <x v="166"/>
    </i>
    <i r="2">
      <x v="98"/>
      <x v="160"/>
    </i>
    <i r="2">
      <x v="99"/>
      <x v="158"/>
    </i>
    <i r="2">
      <x v="100"/>
      <x v="162"/>
    </i>
    <i r="2">
      <x v="101"/>
      <x v="63"/>
    </i>
    <i r="2">
      <x v="102"/>
      <x v="98"/>
    </i>
    <i r="2">
      <x v="103"/>
      <x v="165"/>
    </i>
    <i r="2">
      <x v="104"/>
      <x v="125"/>
    </i>
    <i r="2">
      <x v="105"/>
      <x v="137"/>
    </i>
    <i r="2">
      <x v="106"/>
      <x v="56"/>
    </i>
    <i r="2">
      <x v="107"/>
      <x v="62"/>
    </i>
    <i r="2">
      <x v="108"/>
      <x v="139"/>
    </i>
    <i r="2">
      <x v="110"/>
      <x v="185"/>
    </i>
    <i r="2">
      <x v="111"/>
      <x v="4"/>
    </i>
    <i r="2">
      <x v="112"/>
      <x v="171"/>
    </i>
    <i r="2">
      <x v="113"/>
      <x v="140"/>
    </i>
    <i r="2">
      <x v="114"/>
      <x v="55"/>
    </i>
    <i r="2">
      <x v="116"/>
      <x v="132"/>
    </i>
    <i r="2">
      <x v="117"/>
      <x v="169"/>
    </i>
    <i r="2">
      <x v="118"/>
      <x v="145"/>
    </i>
    <i r="2">
      <x v="119"/>
      <x v="32"/>
    </i>
    <i r="2">
      <x v="120"/>
      <x v="195"/>
    </i>
    <i r="2">
      <x v="121"/>
      <x v="119"/>
    </i>
    <i r="2">
      <x v="122"/>
      <x v="170"/>
    </i>
    <i r="2">
      <x v="123"/>
      <x v="173"/>
    </i>
    <i r="2">
      <x v="124"/>
      <x v="138"/>
    </i>
    <i r="2">
      <x v="125"/>
      <x v="123"/>
    </i>
    <i r="2">
      <x v="126"/>
      <x v="193"/>
    </i>
    <i r="2">
      <x v="127"/>
      <x v="122"/>
    </i>
    <i r="2">
      <x v="128"/>
      <x v="109"/>
    </i>
    <i r="2">
      <x v="129"/>
      <x v="128"/>
    </i>
    <i r="2">
      <x v="130"/>
      <x v="27"/>
    </i>
    <i r="2">
      <x v="131"/>
      <x v="96"/>
    </i>
    <i r="2">
      <x v="132"/>
      <x v="72"/>
    </i>
    <i r="2">
      <x v="133"/>
      <x v="88"/>
    </i>
    <i r="2">
      <x v="134"/>
      <x v="100"/>
    </i>
    <i r="2">
      <x v="135"/>
      <x v="84"/>
    </i>
    <i r="2">
      <x v="136"/>
      <x v="50"/>
    </i>
    <i r="2">
      <x v="137"/>
      <x v="59"/>
    </i>
    <i r="2">
      <x v="138"/>
      <x v="67"/>
    </i>
    <i r="2">
      <x v="139"/>
      <x v="127"/>
    </i>
    <i r="2">
      <x v="140"/>
      <x v="141"/>
    </i>
    <i r="2">
      <x v="141"/>
      <x v="120"/>
    </i>
    <i r="2">
      <x v="142"/>
      <x v="1"/>
    </i>
    <i r="2">
      <x v="143"/>
      <x v="20"/>
    </i>
    <i r="2">
      <x v="144"/>
      <x v="30"/>
    </i>
    <i r="2">
      <x v="145"/>
      <x v="74"/>
    </i>
    <i r="2">
      <x v="146"/>
      <x v="186"/>
    </i>
    <i r="2">
      <x v="147"/>
      <x v="28"/>
    </i>
    <i r="2">
      <x v="148"/>
      <x v="7"/>
    </i>
    <i r="2">
      <x v="149"/>
      <x v="148"/>
    </i>
    <i r="2">
      <x v="150"/>
      <x v="60"/>
    </i>
    <i r="2">
      <x v="151"/>
      <x v="39"/>
    </i>
    <i r="2">
      <x v="152"/>
      <x v="3"/>
    </i>
    <i r="2">
      <x v="153"/>
      <x v="24"/>
    </i>
    <i r="2">
      <x v="154"/>
      <x v="95"/>
    </i>
    <i r="2">
      <x v="155"/>
      <x v="92"/>
    </i>
    <i r="2">
      <x v="156"/>
      <x v="190"/>
    </i>
    <i r="2">
      <x v="157"/>
      <x v="83"/>
    </i>
    <i r="2">
      <x v="158"/>
      <x v="76"/>
    </i>
    <i r="2">
      <x v="159"/>
      <x v="82"/>
    </i>
    <i r="2">
      <x v="160"/>
      <x v="26"/>
    </i>
    <i r="2">
      <x v="161"/>
      <x v="34"/>
    </i>
    <i r="2">
      <x v="162"/>
      <x v="71"/>
    </i>
    <i r="2">
      <x v="163"/>
      <x v="149"/>
    </i>
    <i r="2">
      <x v="164"/>
      <x v="57"/>
    </i>
    <i r="2">
      <x v="165"/>
      <x v="31"/>
    </i>
    <i r="2">
      <x v="166"/>
      <x v="37"/>
    </i>
    <i r="2">
      <x v="167"/>
      <x v="150"/>
    </i>
    <i r="2">
      <x v="168"/>
      <x v="183"/>
    </i>
    <i r="2">
      <x v="169"/>
      <x v="77"/>
    </i>
    <i r="2">
      <x v="170"/>
      <x v="29"/>
    </i>
    <i r="2">
      <x v="171"/>
      <x v="91"/>
    </i>
    <i r="2">
      <x v="172"/>
      <x v="69"/>
    </i>
    <i r="2">
      <x v="173"/>
      <x v="75"/>
    </i>
    <i r="2">
      <x v="174"/>
      <x v="188"/>
    </i>
    <i r="2">
      <x v="175"/>
      <x v="10"/>
    </i>
    <i r="2">
      <x v="176"/>
      <x v="161"/>
    </i>
    <i r="2">
      <x v="177"/>
      <x v="93"/>
    </i>
    <i r="2">
      <x v="178"/>
      <x v="65"/>
    </i>
    <i r="2">
      <x v="179"/>
      <x v="155"/>
    </i>
    <i r="2">
      <x v="180"/>
      <x v="131"/>
    </i>
    <i r="2">
      <x v="181"/>
      <x v="25"/>
    </i>
    <i r="2">
      <x v="182"/>
      <x v="9"/>
    </i>
    <i r="2">
      <x v="183"/>
      <x v="49"/>
    </i>
    <i r="2">
      <x v="184"/>
      <x v="80"/>
    </i>
    <i r="2">
      <x v="185"/>
      <x v="177"/>
    </i>
    <i t="grand">
      <x/>
    </i>
  </rowItems>
  <colItems count="1">
    <i/>
  </colItems>
  <dataFields count="1">
    <dataField name="Suma de CONTRATO DIRECTO" fld="4" baseField="0" baseItem="0" numFmtId="165"/>
  </dataFields>
  <formats count="2"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2"/>
  <sheetViews>
    <sheetView showGridLines="0" topLeftCell="B1" zoomScaleNormal="100" workbookViewId="0">
      <pane xSplit="6" ySplit="9" topLeftCell="H10" activePane="bottomRight" state="frozen"/>
      <selection activeCell="B1" sqref="B1"/>
      <selection pane="topRight" activeCell="G1" sqref="G1"/>
      <selection pane="bottomLeft" activeCell="B10" sqref="B10"/>
      <selection pane="bottomRight" activeCell="C36" sqref="C36"/>
    </sheetView>
  </sheetViews>
  <sheetFormatPr baseColWidth="10" defaultRowHeight="15" x14ac:dyDescent="0.25"/>
  <cols>
    <col min="1" max="1" width="5.28515625" customWidth="1"/>
    <col min="2" max="2" width="5.28515625" style="24" customWidth="1"/>
    <col min="3" max="3" width="6.42578125" customWidth="1"/>
    <col min="4" max="4" width="30.28515625" bestFit="1" customWidth="1"/>
    <col min="5" max="5" width="24.42578125" customWidth="1"/>
    <col min="6" max="6" width="52.7109375" bestFit="1" customWidth="1"/>
    <col min="7" max="7" width="3.28515625" customWidth="1"/>
    <col min="8" max="8" width="26" bestFit="1" customWidth="1"/>
    <col min="9" max="9" width="4.28515625" customWidth="1"/>
    <col min="10" max="10" width="15.140625" bestFit="1" customWidth="1"/>
    <col min="11" max="11" width="17.85546875" style="1" hidden="1" customWidth="1"/>
    <col min="12" max="12" width="0" style="2" hidden="1" customWidth="1"/>
    <col min="13" max="13" width="15.140625" style="2" hidden="1" customWidth="1"/>
    <col min="15" max="15" width="13.7109375" bestFit="1" customWidth="1"/>
  </cols>
  <sheetData>
    <row r="2" spans="3:13" ht="24" customHeight="1" thickBot="1" x14ac:dyDescent="0.3">
      <c r="C2" s="3"/>
      <c r="D2" s="4"/>
      <c r="E2" s="4"/>
      <c r="F2" s="4"/>
      <c r="G2" s="4"/>
      <c r="H2" s="4"/>
      <c r="I2" s="3"/>
    </row>
    <row r="3" spans="3:13" x14ac:dyDescent="0.25">
      <c r="C3" s="3"/>
      <c r="D3" s="58" t="s">
        <v>0</v>
      </c>
      <c r="E3" s="59"/>
      <c r="F3" s="59"/>
      <c r="G3" s="59"/>
      <c r="H3" s="60"/>
      <c r="I3" s="3"/>
    </row>
    <row r="4" spans="3:13" x14ac:dyDescent="0.25">
      <c r="C4" s="3"/>
      <c r="D4" s="61" t="s">
        <v>1</v>
      </c>
      <c r="E4" s="62"/>
      <c r="F4" s="62"/>
      <c r="G4" s="62"/>
      <c r="H4" s="63"/>
      <c r="I4" s="3"/>
    </row>
    <row r="5" spans="3:13" ht="15.75" thickBot="1" x14ac:dyDescent="0.3">
      <c r="C5" s="3"/>
      <c r="D5" s="64" t="s">
        <v>457</v>
      </c>
      <c r="E5" s="65"/>
      <c r="F5" s="65"/>
      <c r="G5" s="65"/>
      <c r="H5" s="66"/>
      <c r="I5" s="3"/>
    </row>
    <row r="6" spans="3:13" x14ac:dyDescent="0.25">
      <c r="C6" s="3"/>
      <c r="D6" s="71"/>
      <c r="E6" s="71"/>
      <c r="F6" s="71"/>
      <c r="G6" s="71"/>
      <c r="H6" s="71"/>
      <c r="I6" s="3"/>
    </row>
    <row r="7" spans="3:13" ht="15.75" thickBot="1" x14ac:dyDescent="0.3">
      <c r="C7" s="3"/>
      <c r="D7" s="72"/>
      <c r="E7" s="72"/>
      <c r="F7" s="72"/>
      <c r="G7" s="72"/>
      <c r="H7" s="72"/>
      <c r="I7" s="3"/>
    </row>
    <row r="8" spans="3:13" ht="15.75" thickBot="1" x14ac:dyDescent="0.3">
      <c r="C8" s="3"/>
      <c r="D8" s="6" t="s">
        <v>2</v>
      </c>
      <c r="E8" s="7" t="s">
        <v>3</v>
      </c>
      <c r="F8" s="7" t="s">
        <v>4</v>
      </c>
      <c r="G8" s="3"/>
      <c r="H8" s="21" t="s">
        <v>446</v>
      </c>
      <c r="I8" s="3"/>
      <c r="K8" s="8" t="s">
        <v>5</v>
      </c>
    </row>
    <row r="9" spans="3:13" ht="15.75" thickBot="1" x14ac:dyDescent="0.3">
      <c r="C9" s="5"/>
      <c r="D9" s="5"/>
      <c r="E9" s="5"/>
      <c r="F9" s="5"/>
      <c r="G9" s="5"/>
      <c r="H9" s="5"/>
      <c r="I9" s="3"/>
    </row>
    <row r="10" spans="3:13" x14ac:dyDescent="0.25">
      <c r="C10" s="3"/>
      <c r="D10" s="67" t="s">
        <v>6</v>
      </c>
      <c r="E10" s="34" t="s">
        <v>7</v>
      </c>
      <c r="F10" s="25" t="s">
        <v>8</v>
      </c>
      <c r="G10" s="3"/>
      <c r="H10" s="9">
        <v>15708163348.280001</v>
      </c>
      <c r="I10" s="3"/>
      <c r="M10" s="10"/>
    </row>
    <row r="11" spans="3:13" x14ac:dyDescent="0.25">
      <c r="C11" s="3"/>
      <c r="D11" s="68"/>
      <c r="E11" s="41" t="s">
        <v>9</v>
      </c>
      <c r="F11" s="26" t="s">
        <v>10</v>
      </c>
      <c r="G11" s="3"/>
      <c r="H11" s="11">
        <v>14971174405.112692</v>
      </c>
      <c r="I11" s="3"/>
      <c r="M11" s="10"/>
    </row>
    <row r="12" spans="3:13" ht="15.75" thickBot="1" x14ac:dyDescent="0.3">
      <c r="C12" s="3"/>
      <c r="D12" s="70"/>
      <c r="E12" s="42" t="s">
        <v>11</v>
      </c>
      <c r="F12" s="36" t="s">
        <v>12</v>
      </c>
      <c r="G12" s="3"/>
      <c r="H12" s="38">
        <v>5570799494.75</v>
      </c>
      <c r="I12" s="3"/>
      <c r="M12" s="10"/>
    </row>
    <row r="13" spans="3:13" ht="15" customHeight="1" x14ac:dyDescent="0.25">
      <c r="C13" s="3"/>
      <c r="D13" s="73" t="s">
        <v>13</v>
      </c>
      <c r="E13" s="43" t="s">
        <v>14</v>
      </c>
      <c r="F13" s="35" t="s">
        <v>15</v>
      </c>
      <c r="G13" s="3"/>
      <c r="H13" s="37">
        <v>1985269668.1899998</v>
      </c>
      <c r="I13" s="3"/>
      <c r="M13" s="10"/>
    </row>
    <row r="14" spans="3:13" ht="15" customHeight="1" x14ac:dyDescent="0.25">
      <c r="C14" s="3"/>
      <c r="D14" s="74"/>
      <c r="E14" s="44" t="s">
        <v>16</v>
      </c>
      <c r="F14" s="27" t="s">
        <v>17</v>
      </c>
      <c r="G14" s="3"/>
      <c r="H14" s="12">
        <f>1708244909.5726+7400</f>
        <v>1708252309.5725999</v>
      </c>
      <c r="I14" s="3"/>
      <c r="M14" s="10"/>
    </row>
    <row r="15" spans="3:13" hidden="1" x14ac:dyDescent="0.25">
      <c r="C15" s="3"/>
      <c r="D15" s="74"/>
      <c r="E15" s="41" t="s">
        <v>440</v>
      </c>
      <c r="F15" s="26" t="s">
        <v>441</v>
      </c>
      <c r="G15" s="3"/>
      <c r="H15" s="11"/>
      <c r="I15" s="3"/>
      <c r="M15" s="10"/>
    </row>
    <row r="16" spans="3:13" s="24" customFormat="1" ht="15.75" thickBot="1" x14ac:dyDescent="0.3">
      <c r="C16" s="3"/>
      <c r="D16" s="75"/>
      <c r="E16" s="42" t="s">
        <v>18</v>
      </c>
      <c r="F16" s="36" t="s">
        <v>19</v>
      </c>
      <c r="G16" s="3"/>
      <c r="H16" s="40">
        <v>71226150.049999997</v>
      </c>
      <c r="I16" s="3"/>
      <c r="K16" s="1"/>
      <c r="L16" s="2"/>
      <c r="M16" s="10"/>
    </row>
    <row r="17" spans="3:13" x14ac:dyDescent="0.25">
      <c r="C17" s="3"/>
      <c r="D17" s="67" t="s">
        <v>20</v>
      </c>
      <c r="E17" s="43" t="s">
        <v>21</v>
      </c>
      <c r="F17" s="35" t="s">
        <v>22</v>
      </c>
      <c r="G17" s="3"/>
      <c r="H17" s="39">
        <v>574739301</v>
      </c>
      <c r="I17" s="3"/>
      <c r="M17" s="10"/>
    </row>
    <row r="18" spans="3:13" ht="15" customHeight="1" x14ac:dyDescent="0.25">
      <c r="C18" s="3"/>
      <c r="D18" s="68"/>
      <c r="E18" s="44" t="s">
        <v>23</v>
      </c>
      <c r="F18" s="27" t="s">
        <v>451</v>
      </c>
      <c r="G18" s="3"/>
      <c r="H18" s="12">
        <v>279116256</v>
      </c>
      <c r="I18" s="3"/>
      <c r="M18" s="10"/>
    </row>
    <row r="19" spans="3:13" hidden="1" x14ac:dyDescent="0.25">
      <c r="C19" s="3"/>
      <c r="D19" s="68"/>
      <c r="E19" s="41" t="s">
        <v>24</v>
      </c>
      <c r="F19" s="26" t="s">
        <v>25</v>
      </c>
      <c r="G19" s="3"/>
      <c r="H19" s="11">
        <v>0</v>
      </c>
      <c r="I19" s="3"/>
      <c r="M19" s="10"/>
    </row>
    <row r="20" spans="3:13" x14ac:dyDescent="0.25">
      <c r="C20" s="3"/>
      <c r="D20" s="68"/>
      <c r="E20" s="44" t="s">
        <v>26</v>
      </c>
      <c r="F20" s="27" t="s">
        <v>27</v>
      </c>
      <c r="G20" s="3"/>
      <c r="H20" s="12">
        <v>173587692.97</v>
      </c>
      <c r="I20" s="3"/>
      <c r="M20" s="10"/>
    </row>
    <row r="21" spans="3:13" hidden="1" x14ac:dyDescent="0.25">
      <c r="C21" s="3"/>
      <c r="D21" s="68"/>
      <c r="E21" s="41" t="s">
        <v>435</v>
      </c>
      <c r="F21" s="26" t="s">
        <v>436</v>
      </c>
      <c r="G21" s="3"/>
      <c r="H21" s="11">
        <v>0</v>
      </c>
      <c r="I21" s="3"/>
      <c r="M21" s="10"/>
    </row>
    <row r="22" spans="3:13" x14ac:dyDescent="0.25">
      <c r="C22" s="3"/>
      <c r="D22" s="68"/>
      <c r="E22" s="44" t="s">
        <v>28</v>
      </c>
      <c r="F22" s="27" t="s">
        <v>29</v>
      </c>
      <c r="G22" s="3"/>
      <c r="H22" s="12">
        <v>269398712</v>
      </c>
      <c r="I22" s="3"/>
      <c r="M22" s="10"/>
    </row>
    <row r="23" spans="3:13" x14ac:dyDescent="0.25">
      <c r="C23" s="3"/>
      <c r="D23" s="68"/>
      <c r="E23" s="41" t="s">
        <v>30</v>
      </c>
      <c r="F23" s="26" t="s">
        <v>31</v>
      </c>
      <c r="G23" s="3"/>
      <c r="H23" s="11">
        <v>231527383</v>
      </c>
      <c r="I23" s="3"/>
      <c r="M23" s="10"/>
    </row>
    <row r="24" spans="3:13" x14ac:dyDescent="0.25">
      <c r="C24" s="3"/>
      <c r="D24" s="68"/>
      <c r="E24" s="44" t="s">
        <v>32</v>
      </c>
      <c r="F24" s="27" t="s">
        <v>33</v>
      </c>
      <c r="G24" s="3"/>
      <c r="H24" s="12">
        <v>33042118</v>
      </c>
      <c r="I24" s="3"/>
      <c r="M24" s="10"/>
    </row>
    <row r="25" spans="3:13" hidden="1" x14ac:dyDescent="0.25">
      <c r="C25" s="3"/>
      <c r="D25" s="68"/>
      <c r="E25" s="41" t="s">
        <v>42</v>
      </c>
      <c r="F25" s="26" t="s">
        <v>43</v>
      </c>
      <c r="G25" s="3"/>
      <c r="H25" s="11">
        <v>0</v>
      </c>
      <c r="I25" s="3"/>
      <c r="M25" s="10"/>
    </row>
    <row r="26" spans="3:13" x14ac:dyDescent="0.25">
      <c r="C26" s="3"/>
      <c r="D26" s="68"/>
      <c r="E26" s="44" t="s">
        <v>34</v>
      </c>
      <c r="F26" s="27" t="s">
        <v>35</v>
      </c>
      <c r="G26" s="3"/>
      <c r="H26" s="12">
        <v>1887475879</v>
      </c>
      <c r="I26" s="3"/>
      <c r="M26" s="10"/>
    </row>
    <row r="27" spans="3:13" x14ac:dyDescent="0.25">
      <c r="C27" s="3"/>
      <c r="D27" s="68"/>
      <c r="E27" s="41" t="s">
        <v>36</v>
      </c>
      <c r="F27" s="26" t="s">
        <v>37</v>
      </c>
      <c r="G27" s="3"/>
      <c r="H27" s="11">
        <v>959808845.00460005</v>
      </c>
      <c r="I27" s="3"/>
      <c r="M27" s="10"/>
    </row>
    <row r="28" spans="3:13" x14ac:dyDescent="0.25">
      <c r="C28" s="3"/>
      <c r="D28" s="68"/>
      <c r="E28" s="44" t="s">
        <v>38</v>
      </c>
      <c r="F28" s="27" t="s">
        <v>39</v>
      </c>
      <c r="G28" s="3"/>
      <c r="H28" s="12">
        <v>1267415916</v>
      </c>
      <c r="I28" s="3"/>
      <c r="M28" s="10"/>
    </row>
    <row r="29" spans="3:13" s="24" customFormat="1" x14ac:dyDescent="0.25">
      <c r="C29" s="3"/>
      <c r="D29" s="68"/>
      <c r="E29" s="41" t="s">
        <v>443</v>
      </c>
      <c r="F29" s="26" t="s">
        <v>442</v>
      </c>
      <c r="G29" s="3"/>
      <c r="H29" s="11">
        <v>148694486</v>
      </c>
      <c r="I29" s="3"/>
      <c r="K29" s="1"/>
      <c r="L29" s="2"/>
      <c r="M29" s="10"/>
    </row>
    <row r="30" spans="3:13" ht="14.25" customHeight="1" x14ac:dyDescent="0.25">
      <c r="C30" s="3"/>
      <c r="D30" s="68"/>
      <c r="E30" s="44" t="s">
        <v>40</v>
      </c>
      <c r="F30" s="27" t="s">
        <v>41</v>
      </c>
      <c r="G30" s="3"/>
      <c r="H30" s="12">
        <v>319559239.74000001</v>
      </c>
      <c r="I30" s="3"/>
      <c r="M30" s="10"/>
    </row>
    <row r="31" spans="3:13" s="24" customFormat="1" ht="14.25" customHeight="1" thickBot="1" x14ac:dyDescent="0.3">
      <c r="C31" s="3"/>
      <c r="D31" s="69"/>
      <c r="E31" s="45" t="s">
        <v>444</v>
      </c>
      <c r="F31" s="29" t="s">
        <v>445</v>
      </c>
      <c r="G31" s="3"/>
      <c r="H31" s="23">
        <v>137424374</v>
      </c>
      <c r="I31" s="3"/>
      <c r="K31" s="1"/>
      <c r="L31" s="2"/>
      <c r="M31" s="10"/>
    </row>
    <row r="32" spans="3:13" ht="15.75" thickBot="1" x14ac:dyDescent="0.3">
      <c r="C32" s="3"/>
      <c r="D32" s="53" t="s">
        <v>447</v>
      </c>
      <c r="E32" s="54"/>
      <c r="F32" s="55"/>
      <c r="G32" s="3"/>
      <c r="H32" s="22">
        <f>SUM(H10:H31)</f>
        <v>46296675578.669899</v>
      </c>
      <c r="I32" s="3"/>
      <c r="K32" s="13">
        <v>16761996535</v>
      </c>
      <c r="M32" s="14" t="e">
        <f>+#REF!+K32</f>
        <v>#REF!</v>
      </c>
    </row>
    <row r="33" spans="1:13" s="24" customFormat="1" ht="15.75" thickBot="1" x14ac:dyDescent="0.3">
      <c r="A33" s="3"/>
      <c r="C33" s="3"/>
      <c r="D33" s="3"/>
      <c r="E33" s="3"/>
      <c r="F33" s="3"/>
      <c r="G33" s="3"/>
      <c r="H33" s="3"/>
      <c r="I33" s="3"/>
      <c r="K33" s="13"/>
      <c r="L33" s="2"/>
      <c r="M33" s="14"/>
    </row>
    <row r="34" spans="1:13" ht="15.75" thickBot="1" x14ac:dyDescent="0.3">
      <c r="C34" s="3"/>
      <c r="D34" s="53" t="s">
        <v>448</v>
      </c>
      <c r="E34" s="56"/>
      <c r="F34" s="57"/>
      <c r="G34" s="3"/>
      <c r="H34" s="28">
        <f>+H32/12</f>
        <v>3858056298.2224917</v>
      </c>
      <c r="I34" s="3"/>
      <c r="K34" s="13"/>
      <c r="M34" s="14"/>
    </row>
    <row r="35" spans="1:13" x14ac:dyDescent="0.25">
      <c r="C35" s="3"/>
      <c r="D35" s="3"/>
      <c r="E35" s="3"/>
      <c r="F35" s="3"/>
      <c r="G35" s="3"/>
      <c r="H35" s="3"/>
      <c r="I35" s="3"/>
      <c r="K35" s="13"/>
      <c r="M35" s="10"/>
    </row>
    <row r="36" spans="1:13" x14ac:dyDescent="0.25">
      <c r="C36" s="50" t="s">
        <v>456</v>
      </c>
      <c r="H36" s="15"/>
    </row>
    <row r="37" spans="1:13" x14ac:dyDescent="0.25">
      <c r="H37" s="15"/>
    </row>
    <row r="38" spans="1:13" x14ac:dyDescent="0.25">
      <c r="H38" s="15"/>
    </row>
    <row r="39" spans="1:13" x14ac:dyDescent="0.25">
      <c r="H39" s="15"/>
    </row>
    <row r="40" spans="1:13" x14ac:dyDescent="0.25">
      <c r="H40" s="15"/>
    </row>
    <row r="41" spans="1:13" x14ac:dyDescent="0.25">
      <c r="H41" s="15"/>
    </row>
    <row r="42" spans="1:13" x14ac:dyDescent="0.25">
      <c r="H42" s="15"/>
    </row>
  </sheetData>
  <mergeCells count="10">
    <mergeCell ref="D32:F32"/>
    <mergeCell ref="D34:F34"/>
    <mergeCell ref="D3:H3"/>
    <mergeCell ref="D4:H4"/>
    <mergeCell ref="D5:H5"/>
    <mergeCell ref="D17:D31"/>
    <mergeCell ref="D10:D12"/>
    <mergeCell ref="D6:H6"/>
    <mergeCell ref="D7:H7"/>
    <mergeCell ref="D13:D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42"/>
  <sheetViews>
    <sheetView showGridLines="0" zoomScaleNormal="100" workbookViewId="0">
      <pane xSplit="6" ySplit="9" topLeftCell="G10" activePane="bottomRight" state="frozen"/>
      <selection pane="topRight" activeCell="H1" sqref="H1"/>
      <selection pane="bottomLeft" activeCell="A10" sqref="A10"/>
      <selection pane="bottomRight" activeCell="I21" sqref="I21"/>
    </sheetView>
  </sheetViews>
  <sheetFormatPr baseColWidth="10" defaultRowHeight="15" x14ac:dyDescent="0.25"/>
  <cols>
    <col min="1" max="1" width="5.28515625" style="24" customWidth="1"/>
    <col min="2" max="2" width="6.42578125" style="24" customWidth="1"/>
    <col min="3" max="3" width="30.28515625" style="24" bestFit="1" customWidth="1"/>
    <col min="4" max="4" width="24.42578125" style="24" customWidth="1"/>
    <col min="5" max="5" width="52.7109375" style="24" bestFit="1" customWidth="1"/>
    <col min="6" max="6" width="3.28515625" style="24" customWidth="1"/>
    <col min="7" max="7" width="26" style="24" bestFit="1" customWidth="1"/>
    <col min="8" max="8" width="4.5703125" style="24" customWidth="1"/>
    <col min="9" max="9" width="26" style="24" bestFit="1" customWidth="1"/>
    <col min="10" max="10" width="4.28515625" style="24" customWidth="1"/>
    <col min="11" max="11" width="15.140625" style="24" bestFit="1" customWidth="1"/>
    <col min="12" max="12" width="17.85546875" style="1" hidden="1" customWidth="1"/>
    <col min="13" max="13" width="0" style="2" hidden="1" customWidth="1"/>
    <col min="14" max="14" width="15.140625" style="2" hidden="1" customWidth="1"/>
    <col min="15" max="15" width="11.42578125" style="24"/>
    <col min="16" max="16" width="13.7109375" style="24" bestFit="1" customWidth="1"/>
    <col min="17" max="16384" width="11.42578125" style="24"/>
  </cols>
  <sheetData>
    <row r="2" spans="2:14" ht="24" customHeight="1" thickBot="1" x14ac:dyDescent="0.3">
      <c r="B2" s="3"/>
      <c r="C2" s="4"/>
      <c r="D2" s="4"/>
      <c r="E2" s="4"/>
      <c r="F2" s="4"/>
      <c r="G2" s="4"/>
      <c r="H2" s="4"/>
      <c r="I2" s="4"/>
      <c r="J2" s="3"/>
    </row>
    <row r="3" spans="2:14" x14ac:dyDescent="0.25">
      <c r="B3" s="3"/>
      <c r="C3" s="58" t="s">
        <v>0</v>
      </c>
      <c r="D3" s="59"/>
      <c r="E3" s="59"/>
      <c r="F3" s="59"/>
      <c r="G3" s="59"/>
      <c r="H3" s="59"/>
      <c r="I3" s="60"/>
      <c r="J3" s="3"/>
    </row>
    <row r="4" spans="2:14" x14ac:dyDescent="0.25">
      <c r="B4" s="3"/>
      <c r="C4" s="61" t="s">
        <v>1</v>
      </c>
      <c r="D4" s="62"/>
      <c r="E4" s="62"/>
      <c r="F4" s="62"/>
      <c r="G4" s="62"/>
      <c r="H4" s="62"/>
      <c r="I4" s="63"/>
      <c r="J4" s="3"/>
    </row>
    <row r="5" spans="2:14" ht="15.75" thickBot="1" x14ac:dyDescent="0.3">
      <c r="B5" s="3"/>
      <c r="C5" s="64" t="s">
        <v>458</v>
      </c>
      <c r="D5" s="65"/>
      <c r="E5" s="65"/>
      <c r="F5" s="65"/>
      <c r="G5" s="65"/>
      <c r="H5" s="65"/>
      <c r="I5" s="66"/>
      <c r="J5" s="3"/>
    </row>
    <row r="6" spans="2:14" x14ac:dyDescent="0.25">
      <c r="B6" s="3"/>
      <c r="C6" s="71"/>
      <c r="D6" s="71"/>
      <c r="E6" s="71"/>
      <c r="F6" s="71"/>
      <c r="G6" s="71"/>
      <c r="H6" s="19"/>
      <c r="I6" s="19"/>
      <c r="J6" s="3"/>
    </row>
    <row r="7" spans="2:14" ht="15.75" thickBot="1" x14ac:dyDescent="0.3">
      <c r="B7" s="3"/>
      <c r="C7" s="72"/>
      <c r="D7" s="72"/>
      <c r="E7" s="72"/>
      <c r="F7" s="72"/>
      <c r="G7" s="72"/>
      <c r="H7" s="20"/>
      <c r="I7" s="20"/>
      <c r="J7" s="3"/>
    </row>
    <row r="8" spans="2:14" ht="15.75" thickBot="1" x14ac:dyDescent="0.3">
      <c r="B8" s="3"/>
      <c r="C8" s="6" t="s">
        <v>2</v>
      </c>
      <c r="D8" s="7" t="s">
        <v>3</v>
      </c>
      <c r="E8" s="7" t="s">
        <v>4</v>
      </c>
      <c r="F8" s="3"/>
      <c r="G8" s="21" t="s">
        <v>449</v>
      </c>
      <c r="H8" s="20"/>
      <c r="I8" s="21" t="s">
        <v>450</v>
      </c>
      <c r="J8" s="3"/>
      <c r="L8" s="8" t="s">
        <v>5</v>
      </c>
    </row>
    <row r="9" spans="2:14" ht="15.75" thickBot="1" x14ac:dyDescent="0.3">
      <c r="B9" s="20"/>
      <c r="C9" s="20"/>
      <c r="D9" s="20"/>
      <c r="E9" s="20"/>
      <c r="F9" s="20"/>
      <c r="G9" s="20"/>
      <c r="H9" s="20"/>
      <c r="I9" s="20"/>
      <c r="J9" s="3"/>
    </row>
    <row r="10" spans="2:14" x14ac:dyDescent="0.25">
      <c r="B10" s="3"/>
      <c r="C10" s="67" t="s">
        <v>6</v>
      </c>
      <c r="D10" s="34" t="s">
        <v>7</v>
      </c>
      <c r="E10" s="25" t="s">
        <v>8</v>
      </c>
      <c r="F10" s="3"/>
      <c r="G10" s="9">
        <v>16210772691.630001</v>
      </c>
      <c r="H10" s="20"/>
      <c r="I10" s="9">
        <v>17968759973.200001</v>
      </c>
      <c r="J10" s="3"/>
      <c r="N10" s="10"/>
    </row>
    <row r="11" spans="2:14" x14ac:dyDescent="0.25">
      <c r="B11" s="3"/>
      <c r="C11" s="68"/>
      <c r="D11" s="41" t="s">
        <v>9</v>
      </c>
      <c r="E11" s="26" t="s">
        <v>10</v>
      </c>
      <c r="F11" s="3"/>
      <c r="G11" s="11">
        <v>17344304956.73</v>
      </c>
      <c r="H11" s="20"/>
      <c r="I11" s="11">
        <v>16854575853.52</v>
      </c>
      <c r="J11" s="3"/>
      <c r="N11" s="10"/>
    </row>
    <row r="12" spans="2:14" ht="15.75" thickBot="1" x14ac:dyDescent="0.3">
      <c r="B12" s="3"/>
      <c r="C12" s="70"/>
      <c r="D12" s="42" t="s">
        <v>11</v>
      </c>
      <c r="E12" s="36" t="s">
        <v>12</v>
      </c>
      <c r="F12" s="3"/>
      <c r="G12" s="38">
        <v>5869969471.8933334</v>
      </c>
      <c r="H12" s="20"/>
      <c r="I12" s="38">
        <v>6659178398</v>
      </c>
      <c r="J12" s="3"/>
      <c r="N12" s="10"/>
    </row>
    <row r="13" spans="2:14" ht="15" customHeight="1" x14ac:dyDescent="0.25">
      <c r="B13" s="3"/>
      <c r="C13" s="73" t="s">
        <v>13</v>
      </c>
      <c r="D13" s="43" t="s">
        <v>14</v>
      </c>
      <c r="E13" s="35" t="s">
        <v>15</v>
      </c>
      <c r="F13" s="3"/>
      <c r="G13" s="37">
        <v>4918872484.6800003</v>
      </c>
      <c r="H13" s="20"/>
      <c r="I13" s="37">
        <v>6399331316.4837017</v>
      </c>
      <c r="J13" s="3"/>
      <c r="N13" s="10"/>
    </row>
    <row r="14" spans="2:14" ht="15" customHeight="1" x14ac:dyDescent="0.25">
      <c r="B14" s="3"/>
      <c r="C14" s="74"/>
      <c r="D14" s="44" t="s">
        <v>16</v>
      </c>
      <c r="E14" s="27" t="s">
        <v>17</v>
      </c>
      <c r="F14" s="3"/>
      <c r="G14" s="12">
        <v>955022740.37190032</v>
      </c>
      <c r="H14" s="20"/>
      <c r="I14" s="12">
        <v>893602773.00829983</v>
      </c>
      <c r="J14" s="3"/>
      <c r="N14" s="10"/>
    </row>
    <row r="15" spans="2:14" hidden="1" x14ac:dyDescent="0.25">
      <c r="B15" s="3"/>
      <c r="C15" s="74"/>
      <c r="D15" s="41" t="s">
        <v>440</v>
      </c>
      <c r="E15" s="26" t="s">
        <v>441</v>
      </c>
      <c r="F15" s="3"/>
      <c r="G15" s="11">
        <v>0</v>
      </c>
      <c r="H15" s="20"/>
      <c r="I15" s="11">
        <v>0</v>
      </c>
      <c r="J15" s="3"/>
      <c r="N15" s="10"/>
    </row>
    <row r="16" spans="2:14" ht="15.75" thickBot="1" x14ac:dyDescent="0.3">
      <c r="B16" s="3"/>
      <c r="C16" s="75"/>
      <c r="D16" s="42" t="s">
        <v>18</v>
      </c>
      <c r="E16" s="36" t="s">
        <v>19</v>
      </c>
      <c r="F16" s="3"/>
      <c r="G16" s="40">
        <v>803329903.13580072</v>
      </c>
      <c r="H16" s="20"/>
      <c r="I16" s="40">
        <f t="shared" ref="I16" si="0">+I14+I15</f>
        <v>893602773.00829983</v>
      </c>
      <c r="J16" s="3"/>
      <c r="N16" s="10"/>
    </row>
    <row r="17" spans="2:14" x14ac:dyDescent="0.25">
      <c r="B17" s="3"/>
      <c r="C17" s="67" t="s">
        <v>20</v>
      </c>
      <c r="D17" s="43" t="s">
        <v>21</v>
      </c>
      <c r="E17" s="35" t="s">
        <v>22</v>
      </c>
      <c r="F17" s="3"/>
      <c r="G17" s="39">
        <v>1009216916</v>
      </c>
      <c r="H17" s="20"/>
      <c r="I17" s="39">
        <v>795233244</v>
      </c>
      <c r="J17" s="3"/>
      <c r="N17" s="10"/>
    </row>
    <row r="18" spans="2:14" ht="15" customHeight="1" x14ac:dyDescent="0.25">
      <c r="B18" s="3"/>
      <c r="C18" s="68"/>
      <c r="D18" s="44" t="s">
        <v>23</v>
      </c>
      <c r="E18" s="27" t="s">
        <v>439</v>
      </c>
      <c r="F18" s="3"/>
      <c r="G18" s="12">
        <v>352532971</v>
      </c>
      <c r="H18" s="20"/>
      <c r="I18" s="12">
        <v>471482965.5</v>
      </c>
      <c r="J18" s="3"/>
      <c r="N18" s="10"/>
    </row>
    <row r="19" spans="2:14" hidden="1" x14ac:dyDescent="0.25">
      <c r="B19" s="3"/>
      <c r="C19" s="68"/>
      <c r="D19" s="41" t="s">
        <v>24</v>
      </c>
      <c r="E19" s="26" t="s">
        <v>25</v>
      </c>
      <c r="F19" s="3"/>
      <c r="G19" s="11"/>
      <c r="H19" s="20"/>
      <c r="I19" s="11"/>
      <c r="J19" s="3"/>
      <c r="N19" s="10"/>
    </row>
    <row r="20" spans="2:14" x14ac:dyDescent="0.25">
      <c r="B20" s="3"/>
      <c r="C20" s="68"/>
      <c r="D20" s="44" t="s">
        <v>26</v>
      </c>
      <c r="E20" s="27" t="s">
        <v>27</v>
      </c>
      <c r="F20" s="3"/>
      <c r="G20" s="12">
        <v>171014407.13999999</v>
      </c>
      <c r="H20" s="20"/>
      <c r="I20" s="12">
        <v>246578949.45000002</v>
      </c>
      <c r="J20" s="3"/>
      <c r="N20" s="10"/>
    </row>
    <row r="21" spans="2:14" x14ac:dyDescent="0.25">
      <c r="B21" s="3"/>
      <c r="C21" s="68"/>
      <c r="D21" s="41" t="s">
        <v>435</v>
      </c>
      <c r="E21" s="26" t="s">
        <v>462</v>
      </c>
      <c r="F21" s="3"/>
      <c r="G21" s="11">
        <v>189143523</v>
      </c>
      <c r="H21" s="20"/>
      <c r="I21" s="11">
        <v>715502651</v>
      </c>
      <c r="J21" s="3"/>
      <c r="N21" s="10"/>
    </row>
    <row r="22" spans="2:14" x14ac:dyDescent="0.25">
      <c r="B22" s="3"/>
      <c r="C22" s="68"/>
      <c r="D22" s="44" t="s">
        <v>28</v>
      </c>
      <c r="E22" s="27" t="s">
        <v>29</v>
      </c>
      <c r="F22" s="3"/>
      <c r="G22" s="12">
        <v>357923268</v>
      </c>
      <c r="H22" s="20"/>
      <c r="I22" s="12">
        <v>442101211.1130513</v>
      </c>
      <c r="J22" s="3"/>
      <c r="N22" s="10"/>
    </row>
    <row r="23" spans="2:14" x14ac:dyDescent="0.25">
      <c r="B23" s="3"/>
      <c r="C23" s="68"/>
      <c r="D23" s="41" t="s">
        <v>30</v>
      </c>
      <c r="E23" s="26" t="s">
        <v>31</v>
      </c>
      <c r="F23" s="3"/>
      <c r="G23" s="11">
        <v>330523230</v>
      </c>
      <c r="H23" s="20"/>
      <c r="I23" s="11">
        <v>337412993</v>
      </c>
      <c r="J23" s="3"/>
      <c r="N23" s="10"/>
    </row>
    <row r="24" spans="2:14" x14ac:dyDescent="0.25">
      <c r="B24" s="3"/>
      <c r="C24" s="68"/>
      <c r="D24" s="44" t="s">
        <v>32</v>
      </c>
      <c r="E24" s="27" t="s">
        <v>33</v>
      </c>
      <c r="F24" s="3"/>
      <c r="G24" s="12">
        <v>69164773</v>
      </c>
      <c r="H24" s="20"/>
      <c r="I24" s="12">
        <v>51299847</v>
      </c>
      <c r="J24" s="3"/>
      <c r="N24" s="10"/>
    </row>
    <row r="25" spans="2:14" hidden="1" x14ac:dyDescent="0.25">
      <c r="B25" s="3"/>
      <c r="C25" s="68"/>
      <c r="D25" s="41" t="s">
        <v>42</v>
      </c>
      <c r="E25" s="26" t="s">
        <v>43</v>
      </c>
      <c r="F25" s="3"/>
      <c r="G25" s="11">
        <v>0</v>
      </c>
      <c r="H25" s="20"/>
      <c r="I25" s="11"/>
      <c r="J25" s="3"/>
      <c r="N25" s="10"/>
    </row>
    <row r="26" spans="2:14" x14ac:dyDescent="0.25">
      <c r="B26" s="3"/>
      <c r="C26" s="68"/>
      <c r="D26" s="44" t="s">
        <v>34</v>
      </c>
      <c r="E26" s="27" t="s">
        <v>35</v>
      </c>
      <c r="F26" s="3"/>
      <c r="G26" s="12">
        <v>2818268207.5555553</v>
      </c>
      <c r="H26" s="20"/>
      <c r="I26" s="12">
        <v>3608723357</v>
      </c>
      <c r="J26" s="3"/>
      <c r="N26" s="10"/>
    </row>
    <row r="27" spans="2:14" x14ac:dyDescent="0.25">
      <c r="B27" s="3"/>
      <c r="C27" s="68"/>
      <c r="D27" s="41" t="s">
        <v>36</v>
      </c>
      <c r="E27" s="26" t="s">
        <v>37</v>
      </c>
      <c r="F27" s="3"/>
      <c r="G27" s="11">
        <v>1192238709.7</v>
      </c>
      <c r="H27" s="20"/>
      <c r="I27" s="11">
        <v>1134331470.645</v>
      </c>
      <c r="J27" s="3"/>
      <c r="N27" s="10"/>
    </row>
    <row r="28" spans="2:14" x14ac:dyDescent="0.25">
      <c r="B28" s="3"/>
      <c r="C28" s="68"/>
      <c r="D28" s="44" t="s">
        <v>38</v>
      </c>
      <c r="E28" s="27" t="s">
        <v>39</v>
      </c>
      <c r="F28" s="3"/>
      <c r="G28" s="12">
        <v>1554081476.6869874</v>
      </c>
      <c r="H28" s="20"/>
      <c r="I28" s="12">
        <v>2291953170.9000006</v>
      </c>
      <c r="J28" s="3"/>
      <c r="N28" s="10"/>
    </row>
    <row r="29" spans="2:14" x14ac:dyDescent="0.25">
      <c r="B29" s="3"/>
      <c r="C29" s="68"/>
      <c r="D29" s="41" t="s">
        <v>443</v>
      </c>
      <c r="E29" s="26" t="s">
        <v>442</v>
      </c>
      <c r="F29" s="3"/>
      <c r="G29" s="11">
        <v>195617566</v>
      </c>
      <c r="H29" s="20"/>
      <c r="I29" s="11">
        <v>79300947</v>
      </c>
      <c r="J29" s="3"/>
      <c r="N29" s="10"/>
    </row>
    <row r="30" spans="2:14" ht="14.25" customHeight="1" x14ac:dyDescent="0.25">
      <c r="B30" s="3"/>
      <c r="C30" s="68"/>
      <c r="D30" s="44" t="s">
        <v>40</v>
      </c>
      <c r="E30" s="27" t="s">
        <v>41</v>
      </c>
      <c r="F30" s="3"/>
      <c r="G30" s="12">
        <v>737541160.43000007</v>
      </c>
      <c r="H30" s="20"/>
      <c r="I30" s="12">
        <v>771320732.49000001</v>
      </c>
      <c r="J30" s="3"/>
      <c r="N30" s="10"/>
    </row>
    <row r="31" spans="2:14" ht="14.25" customHeight="1" thickBot="1" x14ac:dyDescent="0.3">
      <c r="B31" s="3"/>
      <c r="C31" s="69"/>
      <c r="D31" s="45" t="s">
        <v>437</v>
      </c>
      <c r="E31" s="29" t="s">
        <v>460</v>
      </c>
      <c r="F31" s="3"/>
      <c r="G31" s="51">
        <f>102075176+833618</f>
        <v>102908794</v>
      </c>
      <c r="H31" s="20"/>
      <c r="I31" s="23">
        <v>0</v>
      </c>
      <c r="J31" s="3"/>
      <c r="N31" s="10"/>
    </row>
    <row r="32" spans="2:14" ht="15.75" thickBot="1" x14ac:dyDescent="0.3">
      <c r="B32" s="3"/>
      <c r="C32" s="53" t="s">
        <v>447</v>
      </c>
      <c r="D32" s="54"/>
      <c r="E32" s="55"/>
      <c r="F32" s="3"/>
      <c r="G32" s="22">
        <f>SUM(G10:G31)</f>
        <v>55182447250.953583</v>
      </c>
      <c r="H32" s="20"/>
      <c r="I32" s="22">
        <f>SUM(I10:I31)</f>
        <v>60614292626.318352</v>
      </c>
      <c r="J32" s="3"/>
      <c r="L32" s="13">
        <v>16761996535</v>
      </c>
      <c r="N32" s="14" t="e">
        <f>+#REF!+L32</f>
        <v>#REF!</v>
      </c>
    </row>
    <row r="33" spans="2:14" ht="15.75" thickBot="1" x14ac:dyDescent="0.3">
      <c r="B33" s="3"/>
      <c r="C33" s="3"/>
      <c r="D33" s="3"/>
      <c r="E33" s="3"/>
      <c r="F33" s="3"/>
      <c r="G33" s="3"/>
      <c r="H33" s="20"/>
      <c r="I33" s="3"/>
      <c r="J33" s="3"/>
      <c r="L33" s="13"/>
      <c r="N33" s="14"/>
    </row>
    <row r="34" spans="2:14" ht="15.75" thickBot="1" x14ac:dyDescent="0.3">
      <c r="B34" s="3"/>
      <c r="C34" s="53" t="s">
        <v>448</v>
      </c>
      <c r="D34" s="56"/>
      <c r="E34" s="57"/>
      <c r="F34" s="3"/>
      <c r="G34" s="28">
        <f>+G32/12</f>
        <v>4598537270.9127989</v>
      </c>
      <c r="H34" s="20"/>
      <c r="I34" s="28">
        <f>+I32/12</f>
        <v>5051191052.1931963</v>
      </c>
      <c r="J34" s="3"/>
      <c r="L34" s="13"/>
      <c r="N34" s="14"/>
    </row>
    <row r="35" spans="2:14" x14ac:dyDescent="0.25">
      <c r="B35" s="3"/>
      <c r="C35" s="3"/>
      <c r="D35" s="3"/>
      <c r="E35" s="3"/>
      <c r="F35" s="3"/>
      <c r="G35" s="3"/>
      <c r="H35" s="20"/>
      <c r="I35" s="3"/>
      <c r="J35" s="3"/>
      <c r="L35" s="13"/>
      <c r="N35" s="10"/>
    </row>
    <row r="36" spans="2:14" x14ac:dyDescent="0.25">
      <c r="B36" s="48" t="s">
        <v>461</v>
      </c>
      <c r="G36" s="15"/>
      <c r="H36" s="15"/>
      <c r="I36" s="15"/>
    </row>
    <row r="37" spans="2:14" x14ac:dyDescent="0.25">
      <c r="G37" s="15"/>
      <c r="H37" s="15"/>
      <c r="I37" s="15"/>
    </row>
    <row r="38" spans="2:14" x14ac:dyDescent="0.25">
      <c r="G38" s="15"/>
      <c r="H38" s="15"/>
      <c r="I38" s="15"/>
    </row>
    <row r="39" spans="2:14" x14ac:dyDescent="0.25">
      <c r="G39" s="15"/>
      <c r="H39" s="15"/>
      <c r="I39" s="15"/>
    </row>
    <row r="40" spans="2:14" x14ac:dyDescent="0.25">
      <c r="G40" s="15"/>
      <c r="H40" s="15"/>
      <c r="I40" s="15"/>
    </row>
    <row r="41" spans="2:14" x14ac:dyDescent="0.25">
      <c r="G41" s="15"/>
      <c r="H41" s="15"/>
      <c r="I41" s="15"/>
    </row>
    <row r="42" spans="2:14" x14ac:dyDescent="0.25">
      <c r="G42" s="15"/>
      <c r="H42" s="15"/>
      <c r="I42" s="15"/>
    </row>
  </sheetData>
  <mergeCells count="10">
    <mergeCell ref="C13:C16"/>
    <mergeCell ref="C17:C31"/>
    <mergeCell ref="C32:E32"/>
    <mergeCell ref="C34:E34"/>
    <mergeCell ref="C3:I3"/>
    <mergeCell ref="C4:I4"/>
    <mergeCell ref="C5:I5"/>
    <mergeCell ref="C6:G6"/>
    <mergeCell ref="C7:G7"/>
    <mergeCell ref="C10:C12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43"/>
  <sheetViews>
    <sheetView showGridLines="0" zoomScale="85" zoomScaleNormal="85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B37" sqref="B37"/>
    </sheetView>
  </sheetViews>
  <sheetFormatPr baseColWidth="10" defaultRowHeight="15" x14ac:dyDescent="0.25"/>
  <cols>
    <col min="1" max="1" width="5.28515625" style="24" customWidth="1"/>
    <col min="2" max="2" width="6.42578125" style="24" customWidth="1"/>
    <col min="3" max="3" width="30.28515625" style="24" bestFit="1" customWidth="1"/>
    <col min="4" max="4" width="24.42578125" style="24" customWidth="1"/>
    <col min="5" max="5" width="52.7109375" style="24" bestFit="1" customWidth="1"/>
    <col min="6" max="6" width="3.28515625" style="24" customWidth="1"/>
    <col min="7" max="7" width="26" style="24" bestFit="1" customWidth="1"/>
    <col min="8" max="8" width="4.28515625" style="24" customWidth="1"/>
    <col min="9" max="9" width="15.140625" style="24" bestFit="1" customWidth="1"/>
    <col min="10" max="10" width="17.85546875" style="1" hidden="1" customWidth="1"/>
    <col min="11" max="11" width="0" style="2" hidden="1" customWidth="1"/>
    <col min="12" max="12" width="15.140625" style="2" hidden="1" customWidth="1"/>
    <col min="13" max="13" width="11.42578125" style="24"/>
    <col min="14" max="14" width="13.7109375" style="24" bestFit="1" customWidth="1"/>
    <col min="15" max="16384" width="11.42578125" style="24"/>
  </cols>
  <sheetData>
    <row r="2" spans="2:12" ht="24" customHeight="1" thickBot="1" x14ac:dyDescent="0.3">
      <c r="B2" s="3"/>
      <c r="C2" s="4"/>
      <c r="D2" s="4"/>
      <c r="E2" s="4"/>
      <c r="F2" s="4"/>
      <c r="G2" s="4"/>
      <c r="H2" s="3"/>
    </row>
    <row r="3" spans="2:12" x14ac:dyDescent="0.25">
      <c r="B3" s="3"/>
      <c r="C3" s="58" t="s">
        <v>0</v>
      </c>
      <c r="D3" s="59"/>
      <c r="E3" s="59"/>
      <c r="F3" s="59"/>
      <c r="G3" s="60"/>
      <c r="H3" s="3"/>
    </row>
    <row r="4" spans="2:12" x14ac:dyDescent="0.25">
      <c r="B4" s="3"/>
      <c r="C4" s="61" t="s">
        <v>1</v>
      </c>
      <c r="D4" s="62"/>
      <c r="E4" s="62"/>
      <c r="F4" s="62"/>
      <c r="G4" s="63"/>
      <c r="H4" s="3"/>
    </row>
    <row r="5" spans="2:12" ht="15.75" thickBot="1" x14ac:dyDescent="0.3">
      <c r="B5" s="3"/>
      <c r="C5" s="64" t="s">
        <v>459</v>
      </c>
      <c r="D5" s="65"/>
      <c r="E5" s="65"/>
      <c r="F5" s="65"/>
      <c r="G5" s="66"/>
      <c r="H5" s="3"/>
    </row>
    <row r="6" spans="2:12" x14ac:dyDescent="0.25">
      <c r="B6" s="3"/>
      <c r="C6" s="71"/>
      <c r="D6" s="71"/>
      <c r="E6" s="71"/>
      <c r="F6" s="71"/>
      <c r="G6" s="71"/>
      <c r="H6" s="3"/>
    </row>
    <row r="7" spans="2:12" ht="15.75" thickBot="1" x14ac:dyDescent="0.3">
      <c r="B7" s="3"/>
      <c r="C7" s="72"/>
      <c r="D7" s="72"/>
      <c r="E7" s="72"/>
      <c r="F7" s="72"/>
      <c r="G7" s="72"/>
      <c r="H7" s="3"/>
    </row>
    <row r="8" spans="2:12" ht="15.75" thickBot="1" x14ac:dyDescent="0.3">
      <c r="B8" s="3"/>
      <c r="C8" s="6" t="s">
        <v>2</v>
      </c>
      <c r="D8" s="7" t="s">
        <v>3</v>
      </c>
      <c r="E8" s="7" t="s">
        <v>4</v>
      </c>
      <c r="F8" s="3"/>
      <c r="G8" s="21" t="s">
        <v>446</v>
      </c>
      <c r="H8" s="3"/>
      <c r="J8" s="8" t="s">
        <v>5</v>
      </c>
    </row>
    <row r="9" spans="2:12" ht="15.75" thickBot="1" x14ac:dyDescent="0.3">
      <c r="B9" s="20"/>
      <c r="C9" s="20"/>
      <c r="D9" s="20"/>
      <c r="E9" s="20"/>
      <c r="F9" s="20"/>
      <c r="G9" s="20"/>
      <c r="H9" s="3"/>
    </row>
    <row r="10" spans="2:12" x14ac:dyDescent="0.25">
      <c r="B10" s="3"/>
      <c r="C10" s="67" t="s">
        <v>6</v>
      </c>
      <c r="D10" s="34" t="s">
        <v>7</v>
      </c>
      <c r="E10" s="25" t="s">
        <v>8</v>
      </c>
      <c r="F10" s="3"/>
      <c r="G10" s="9">
        <v>13708264478.150002</v>
      </c>
      <c r="H10" s="3"/>
      <c r="L10" s="10"/>
    </row>
    <row r="11" spans="2:12" x14ac:dyDescent="0.25">
      <c r="B11" s="3"/>
      <c r="C11" s="68"/>
      <c r="D11" s="41" t="s">
        <v>9</v>
      </c>
      <c r="E11" s="26" t="s">
        <v>10</v>
      </c>
      <c r="F11" s="3"/>
      <c r="G11" s="11">
        <v>69755857720.265656</v>
      </c>
      <c r="H11" s="3"/>
      <c r="L11" s="10"/>
    </row>
    <row r="12" spans="2:12" ht="15.75" thickBot="1" x14ac:dyDescent="0.3">
      <c r="B12" s="3"/>
      <c r="C12" s="70"/>
      <c r="D12" s="42" t="s">
        <v>11</v>
      </c>
      <c r="E12" s="36" t="s">
        <v>12</v>
      </c>
      <c r="F12" s="3"/>
      <c r="G12" s="38">
        <v>479439677.68000001</v>
      </c>
      <c r="H12" s="3"/>
      <c r="L12" s="10"/>
    </row>
    <row r="13" spans="2:12" ht="15" customHeight="1" x14ac:dyDescent="0.25">
      <c r="B13" s="3"/>
      <c r="C13" s="73" t="s">
        <v>13</v>
      </c>
      <c r="D13" s="43" t="s">
        <v>14</v>
      </c>
      <c r="E13" s="35" t="s">
        <v>15</v>
      </c>
      <c r="F13" s="3"/>
      <c r="G13" s="37">
        <v>30599964028.93</v>
      </c>
      <c r="H13" s="3"/>
      <c r="L13" s="10"/>
    </row>
    <row r="14" spans="2:12" ht="15" customHeight="1" x14ac:dyDescent="0.25">
      <c r="B14" s="3"/>
      <c r="C14" s="74"/>
      <c r="D14" s="44" t="s">
        <v>16</v>
      </c>
      <c r="E14" s="27" t="s">
        <v>17</v>
      </c>
      <c r="F14" s="3"/>
      <c r="G14" s="12">
        <v>5954677904.1189995</v>
      </c>
      <c r="H14" s="3"/>
      <c r="L14" s="10"/>
    </row>
    <row r="15" spans="2:12" hidden="1" x14ac:dyDescent="0.25">
      <c r="B15" s="3"/>
      <c r="C15" s="74"/>
      <c r="D15" s="41" t="s">
        <v>440</v>
      </c>
      <c r="E15" s="26" t="s">
        <v>441</v>
      </c>
      <c r="F15" s="3"/>
      <c r="G15" s="11">
        <v>0</v>
      </c>
      <c r="H15" s="3"/>
      <c r="L15" s="10"/>
    </row>
    <row r="16" spans="2:12" ht="15.75" thickBot="1" x14ac:dyDescent="0.3">
      <c r="B16" s="3"/>
      <c r="C16" s="75"/>
      <c r="D16" s="42" t="s">
        <v>18</v>
      </c>
      <c r="E16" s="36" t="s">
        <v>19</v>
      </c>
      <c r="F16" s="3"/>
      <c r="G16" s="40">
        <v>531261526.63999999</v>
      </c>
      <c r="H16" s="3"/>
      <c r="L16" s="10"/>
    </row>
    <row r="17" spans="2:12" x14ac:dyDescent="0.25">
      <c r="B17" s="3"/>
      <c r="C17" s="67" t="s">
        <v>20</v>
      </c>
      <c r="D17" s="43" t="s">
        <v>21</v>
      </c>
      <c r="E17" s="35" t="s">
        <v>22</v>
      </c>
      <c r="F17" s="3"/>
      <c r="G17" s="39">
        <v>3175525067</v>
      </c>
      <c r="H17" s="3"/>
      <c r="L17" s="10"/>
    </row>
    <row r="18" spans="2:12" ht="15" customHeight="1" x14ac:dyDescent="0.25">
      <c r="B18" s="3"/>
      <c r="C18" s="68"/>
      <c r="D18" s="44" t="s">
        <v>23</v>
      </c>
      <c r="E18" s="27" t="s">
        <v>451</v>
      </c>
      <c r="F18" s="3"/>
      <c r="G18" s="12">
        <v>975881551</v>
      </c>
      <c r="H18" s="3"/>
      <c r="L18" s="10"/>
    </row>
    <row r="19" spans="2:12" x14ac:dyDescent="0.25">
      <c r="B19" s="3"/>
      <c r="C19" s="68"/>
      <c r="D19" s="41" t="s">
        <v>24</v>
      </c>
      <c r="E19" s="26" t="s">
        <v>25</v>
      </c>
      <c r="F19" s="3"/>
      <c r="G19" s="11">
        <v>6589744</v>
      </c>
      <c r="H19" s="3"/>
      <c r="L19" s="10"/>
    </row>
    <row r="20" spans="2:12" x14ac:dyDescent="0.25">
      <c r="B20" s="3"/>
      <c r="C20" s="68"/>
      <c r="D20" s="44" t="s">
        <v>26</v>
      </c>
      <c r="E20" s="27" t="s">
        <v>27</v>
      </c>
      <c r="F20" s="3"/>
      <c r="G20" s="12">
        <v>222926435.38999999</v>
      </c>
      <c r="H20" s="3"/>
      <c r="L20" s="10"/>
    </row>
    <row r="21" spans="2:12" hidden="1" x14ac:dyDescent="0.25">
      <c r="B21" s="3"/>
      <c r="C21" s="68"/>
      <c r="D21" s="41" t="s">
        <v>435</v>
      </c>
      <c r="E21" s="26" t="s">
        <v>436</v>
      </c>
      <c r="F21" s="3"/>
      <c r="G21" s="11">
        <v>0</v>
      </c>
      <c r="H21" s="3"/>
      <c r="L21" s="10"/>
    </row>
    <row r="22" spans="2:12" x14ac:dyDescent="0.25">
      <c r="B22" s="3"/>
      <c r="C22" s="68"/>
      <c r="D22" s="44" t="s">
        <v>28</v>
      </c>
      <c r="E22" s="27" t="s">
        <v>29</v>
      </c>
      <c r="F22" s="3"/>
      <c r="G22" s="12">
        <v>682761408</v>
      </c>
      <c r="H22" s="3"/>
      <c r="L22" s="10"/>
    </row>
    <row r="23" spans="2:12" x14ac:dyDescent="0.25">
      <c r="B23" s="3"/>
      <c r="C23" s="68"/>
      <c r="D23" s="41" t="s">
        <v>30</v>
      </c>
      <c r="E23" s="26" t="s">
        <v>31</v>
      </c>
      <c r="F23" s="3"/>
      <c r="G23" s="11">
        <v>782291396</v>
      </c>
      <c r="H23" s="3"/>
      <c r="L23" s="10"/>
    </row>
    <row r="24" spans="2:12" x14ac:dyDescent="0.25">
      <c r="B24" s="3"/>
      <c r="C24" s="68"/>
      <c r="D24" s="44" t="s">
        <v>32</v>
      </c>
      <c r="E24" s="27" t="s">
        <v>33</v>
      </c>
      <c r="F24" s="3"/>
      <c r="G24" s="12">
        <v>148222710</v>
      </c>
      <c r="H24" s="3"/>
      <c r="L24" s="10"/>
    </row>
    <row r="25" spans="2:12" hidden="1" x14ac:dyDescent="0.25">
      <c r="B25" s="3"/>
      <c r="C25" s="68"/>
      <c r="D25" s="41" t="s">
        <v>42</v>
      </c>
      <c r="E25" s="26" t="s">
        <v>43</v>
      </c>
      <c r="F25" s="3"/>
      <c r="G25" s="11">
        <v>0</v>
      </c>
      <c r="H25" s="3"/>
      <c r="L25" s="10"/>
    </row>
    <row r="26" spans="2:12" x14ac:dyDescent="0.25">
      <c r="B26" s="3"/>
      <c r="C26" s="68"/>
      <c r="D26" s="44" t="s">
        <v>34</v>
      </c>
      <c r="E26" s="27" t="s">
        <v>35</v>
      </c>
      <c r="F26" s="3"/>
      <c r="G26" s="12">
        <v>1469409731</v>
      </c>
      <c r="H26" s="3"/>
      <c r="L26" s="10"/>
    </row>
    <row r="27" spans="2:12" x14ac:dyDescent="0.25">
      <c r="B27" s="3"/>
      <c r="C27" s="68"/>
      <c r="D27" s="41" t="s">
        <v>36</v>
      </c>
      <c r="E27" s="26" t="s">
        <v>37</v>
      </c>
      <c r="F27" s="3"/>
      <c r="G27" s="11">
        <v>2700638411.5749998</v>
      </c>
      <c r="H27" s="3"/>
      <c r="L27" s="10"/>
    </row>
    <row r="28" spans="2:12" x14ac:dyDescent="0.25">
      <c r="B28" s="3"/>
      <c r="C28" s="68"/>
      <c r="D28" s="44" t="s">
        <v>38</v>
      </c>
      <c r="E28" s="27" t="s">
        <v>39</v>
      </c>
      <c r="F28" s="3"/>
      <c r="G28" s="12">
        <v>2566569315</v>
      </c>
      <c r="H28" s="3"/>
      <c r="L28" s="10"/>
    </row>
    <row r="29" spans="2:12" x14ac:dyDescent="0.25">
      <c r="B29" s="3"/>
      <c r="C29" s="68"/>
      <c r="D29" s="41" t="s">
        <v>443</v>
      </c>
      <c r="E29" s="26" t="s">
        <v>442</v>
      </c>
      <c r="F29" s="3"/>
      <c r="G29" s="11">
        <v>1339601174</v>
      </c>
      <c r="H29" s="3"/>
      <c r="L29" s="10"/>
    </row>
    <row r="30" spans="2:12" x14ac:dyDescent="0.25">
      <c r="B30" s="3"/>
      <c r="C30" s="68"/>
      <c r="D30" s="41" t="s">
        <v>452</v>
      </c>
      <c r="E30" s="26" t="s">
        <v>453</v>
      </c>
      <c r="F30" s="3"/>
      <c r="G30" s="11">
        <v>6091309893</v>
      </c>
      <c r="H30" s="3"/>
      <c r="L30" s="10"/>
    </row>
    <row r="31" spans="2:12" ht="14.25" customHeight="1" x14ac:dyDescent="0.25">
      <c r="B31" s="3"/>
      <c r="C31" s="68"/>
      <c r="D31" s="44" t="s">
        <v>40</v>
      </c>
      <c r="E31" s="27" t="s">
        <v>41</v>
      </c>
      <c r="F31" s="3"/>
      <c r="G31" s="12">
        <v>2326698076.5700002</v>
      </c>
      <c r="H31" s="3"/>
      <c r="L31" s="10"/>
    </row>
    <row r="32" spans="2:12" ht="14.25" customHeight="1" thickBot="1" x14ac:dyDescent="0.3">
      <c r="B32" s="3"/>
      <c r="C32" s="69"/>
      <c r="D32" s="45" t="s">
        <v>444</v>
      </c>
      <c r="E32" s="29" t="s">
        <v>445</v>
      </c>
      <c r="F32" s="3"/>
      <c r="G32" s="23">
        <v>154404453</v>
      </c>
      <c r="H32" s="3"/>
      <c r="L32" s="10"/>
    </row>
    <row r="33" spans="2:12" ht="15.75" thickBot="1" x14ac:dyDescent="0.3">
      <c r="B33" s="3"/>
      <c r="C33" s="53" t="s">
        <v>447</v>
      </c>
      <c r="D33" s="54"/>
      <c r="E33" s="55"/>
      <c r="F33" s="3"/>
      <c r="G33" s="22">
        <f>SUM(G10:G32)</f>
        <v>143672294701.31964</v>
      </c>
      <c r="H33" s="3"/>
      <c r="J33" s="13">
        <v>16761996535</v>
      </c>
      <c r="L33" s="14" t="e">
        <f>+#REF!+J33</f>
        <v>#REF!</v>
      </c>
    </row>
    <row r="34" spans="2:12" ht="15.75" thickBot="1" x14ac:dyDescent="0.3">
      <c r="B34" s="3"/>
      <c r="C34" s="3"/>
      <c r="D34" s="3"/>
      <c r="E34" s="3"/>
      <c r="F34" s="3"/>
      <c r="G34" s="3"/>
      <c r="H34" s="3"/>
      <c r="J34" s="13"/>
      <c r="L34" s="14"/>
    </row>
    <row r="35" spans="2:12" ht="15.75" thickBot="1" x14ac:dyDescent="0.3">
      <c r="B35" s="3"/>
      <c r="C35" s="53" t="s">
        <v>448</v>
      </c>
      <c r="D35" s="56"/>
      <c r="E35" s="57"/>
      <c r="F35" s="3"/>
      <c r="G35" s="28">
        <f>+G33/12</f>
        <v>11972691225.10997</v>
      </c>
      <c r="H35" s="3"/>
      <c r="J35" s="13"/>
      <c r="L35" s="14"/>
    </row>
    <row r="36" spans="2:12" x14ac:dyDescent="0.25">
      <c r="B36" s="3"/>
      <c r="C36" s="3"/>
      <c r="D36" s="3"/>
      <c r="E36" s="3"/>
      <c r="F36" s="3"/>
      <c r="G36" s="3"/>
      <c r="H36" s="3"/>
      <c r="J36" s="13"/>
      <c r="L36" s="10"/>
    </row>
    <row r="37" spans="2:12" x14ac:dyDescent="0.25">
      <c r="B37" s="50" t="s">
        <v>464</v>
      </c>
      <c r="G37" s="15"/>
    </row>
    <row r="38" spans="2:12" x14ac:dyDescent="0.25">
      <c r="G38" s="15"/>
    </row>
    <row r="39" spans="2:12" x14ac:dyDescent="0.25">
      <c r="G39" s="15"/>
    </row>
    <row r="40" spans="2:12" x14ac:dyDescent="0.25">
      <c r="G40" s="15"/>
    </row>
    <row r="41" spans="2:12" x14ac:dyDescent="0.25">
      <c r="G41" s="15"/>
    </row>
    <row r="42" spans="2:12" x14ac:dyDescent="0.25">
      <c r="G42" s="15"/>
    </row>
    <row r="43" spans="2:12" x14ac:dyDescent="0.25">
      <c r="G43" s="15"/>
    </row>
  </sheetData>
  <mergeCells count="10">
    <mergeCell ref="C13:C16"/>
    <mergeCell ref="C17:C32"/>
    <mergeCell ref="C33:E33"/>
    <mergeCell ref="C35:E35"/>
    <mergeCell ref="C3:G3"/>
    <mergeCell ref="C4:G4"/>
    <mergeCell ref="C5:G5"/>
    <mergeCell ref="C6:G6"/>
    <mergeCell ref="C7:G7"/>
    <mergeCell ref="C10:C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4"/>
  <sheetViews>
    <sheetView showGridLines="0" tabSelected="1" zoomScaleNormal="100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O28" sqref="O28"/>
    </sheetView>
  </sheetViews>
  <sheetFormatPr baseColWidth="10" defaultRowHeight="15" x14ac:dyDescent="0.25"/>
  <cols>
    <col min="1" max="1" width="5.28515625" style="24" customWidth="1"/>
    <col min="2" max="2" width="6.42578125" style="24" customWidth="1"/>
    <col min="3" max="3" width="30.28515625" style="24" bestFit="1" customWidth="1"/>
    <col min="4" max="4" width="24.42578125" style="24" customWidth="1"/>
    <col min="5" max="5" width="52.7109375" style="24" bestFit="1" customWidth="1"/>
    <col min="6" max="6" width="3.28515625" style="24" customWidth="1"/>
    <col min="7" max="7" width="26" style="24" bestFit="1" customWidth="1"/>
    <col min="8" max="8" width="4.5703125" style="24" customWidth="1"/>
    <col min="9" max="9" width="26" style="24" bestFit="1" customWidth="1"/>
    <col min="10" max="10" width="4.28515625" style="24" customWidth="1"/>
    <col min="11" max="11" width="15.140625" style="24" bestFit="1" customWidth="1"/>
    <col min="12" max="12" width="17.85546875" style="1" hidden="1" customWidth="1"/>
    <col min="13" max="13" width="0" style="2" hidden="1" customWidth="1"/>
    <col min="14" max="14" width="15.140625" style="2" hidden="1" customWidth="1"/>
    <col min="15" max="15" width="11.42578125" style="24"/>
    <col min="16" max="16" width="13.7109375" style="24" bestFit="1" customWidth="1"/>
    <col min="17" max="16384" width="11.42578125" style="24"/>
  </cols>
  <sheetData>
    <row r="2" spans="2:14" ht="24" customHeight="1" thickBot="1" x14ac:dyDescent="0.3">
      <c r="B2" s="3"/>
      <c r="C2" s="4"/>
      <c r="D2" s="4"/>
      <c r="E2" s="4"/>
      <c r="F2" s="4"/>
      <c r="G2" s="4"/>
      <c r="H2" s="4"/>
      <c r="I2" s="4"/>
      <c r="J2" s="3"/>
    </row>
    <row r="3" spans="2:14" x14ac:dyDescent="0.25">
      <c r="B3" s="3"/>
      <c r="C3" s="58" t="s">
        <v>0</v>
      </c>
      <c r="D3" s="59"/>
      <c r="E3" s="59"/>
      <c r="F3" s="59"/>
      <c r="G3" s="59"/>
      <c r="H3" s="59"/>
      <c r="I3" s="60"/>
      <c r="J3" s="3"/>
    </row>
    <row r="4" spans="2:14" x14ac:dyDescent="0.25">
      <c r="B4" s="3"/>
      <c r="C4" s="61" t="s">
        <v>1</v>
      </c>
      <c r="D4" s="62"/>
      <c r="E4" s="62"/>
      <c r="F4" s="62"/>
      <c r="G4" s="62"/>
      <c r="H4" s="62"/>
      <c r="I4" s="63"/>
      <c r="J4" s="3"/>
    </row>
    <row r="5" spans="2:14" ht="15.75" thickBot="1" x14ac:dyDescent="0.3">
      <c r="B5" s="3"/>
      <c r="C5" s="64" t="s">
        <v>463</v>
      </c>
      <c r="D5" s="65"/>
      <c r="E5" s="65"/>
      <c r="F5" s="65"/>
      <c r="G5" s="65"/>
      <c r="H5" s="65"/>
      <c r="I5" s="66"/>
      <c r="J5" s="3"/>
    </row>
    <row r="6" spans="2:14" x14ac:dyDescent="0.25">
      <c r="B6" s="3"/>
      <c r="C6" s="71"/>
      <c r="D6" s="71"/>
      <c r="E6" s="71"/>
      <c r="F6" s="71"/>
      <c r="G6" s="71"/>
      <c r="H6" s="19"/>
      <c r="I6" s="19"/>
      <c r="J6" s="3"/>
    </row>
    <row r="7" spans="2:14" ht="15.75" thickBot="1" x14ac:dyDescent="0.3">
      <c r="B7" s="3"/>
      <c r="C7" s="72"/>
      <c r="D7" s="72"/>
      <c r="E7" s="72"/>
      <c r="F7" s="72"/>
      <c r="G7" s="72"/>
      <c r="H7" s="20"/>
      <c r="I7" s="20"/>
      <c r="J7" s="3"/>
    </row>
    <row r="8" spans="2:14" ht="15.75" thickBot="1" x14ac:dyDescent="0.3">
      <c r="B8" s="3"/>
      <c r="C8" s="6" t="s">
        <v>2</v>
      </c>
      <c r="D8" s="7" t="s">
        <v>3</v>
      </c>
      <c r="E8" s="7" t="s">
        <v>4</v>
      </c>
      <c r="F8" s="3"/>
      <c r="G8" s="21" t="s">
        <v>449</v>
      </c>
      <c r="H8" s="20"/>
      <c r="I8" s="21" t="s">
        <v>450</v>
      </c>
      <c r="J8" s="3"/>
      <c r="L8" s="8" t="s">
        <v>5</v>
      </c>
    </row>
    <row r="9" spans="2:14" ht="15.75" thickBot="1" x14ac:dyDescent="0.3">
      <c r="B9" s="20"/>
      <c r="C9" s="20"/>
      <c r="D9" s="20"/>
      <c r="E9" s="20"/>
      <c r="F9" s="20"/>
      <c r="G9" s="20"/>
      <c r="H9" s="20"/>
      <c r="I9" s="20"/>
      <c r="J9" s="3"/>
    </row>
    <row r="10" spans="2:14" x14ac:dyDescent="0.25">
      <c r="B10" s="3"/>
      <c r="C10" s="76" t="s">
        <v>6</v>
      </c>
      <c r="D10" s="30" t="s">
        <v>7</v>
      </c>
      <c r="E10" s="25" t="s">
        <v>8</v>
      </c>
      <c r="F10" s="3"/>
      <c r="G10" s="9">
        <v>15157926785.5</v>
      </c>
      <c r="H10" s="20"/>
      <c r="I10" s="9">
        <v>20332006098.049999</v>
      </c>
      <c r="J10" s="3"/>
      <c r="N10" s="10"/>
    </row>
    <row r="11" spans="2:14" x14ac:dyDescent="0.25">
      <c r="B11" s="3"/>
      <c r="C11" s="77"/>
      <c r="D11" s="32" t="s">
        <v>9</v>
      </c>
      <c r="E11" s="26" t="s">
        <v>10</v>
      </c>
      <c r="F11" s="3"/>
      <c r="G11" s="11">
        <v>63234597319.270004</v>
      </c>
      <c r="H11" s="20"/>
      <c r="I11" s="11">
        <v>65220238708.949997</v>
      </c>
      <c r="J11" s="3"/>
      <c r="N11" s="10"/>
    </row>
    <row r="12" spans="2:14" ht="15.75" thickBot="1" x14ac:dyDescent="0.3">
      <c r="B12" s="3"/>
      <c r="C12" s="78"/>
      <c r="D12" s="46" t="s">
        <v>11</v>
      </c>
      <c r="E12" s="36" t="s">
        <v>12</v>
      </c>
      <c r="F12" s="3"/>
      <c r="G12" s="38">
        <v>1467748215.3399999</v>
      </c>
      <c r="H12" s="20"/>
      <c r="I12" s="38">
        <v>2979493726</v>
      </c>
      <c r="J12" s="3"/>
      <c r="N12" s="10"/>
    </row>
    <row r="13" spans="2:14" ht="15" customHeight="1" x14ac:dyDescent="0.25">
      <c r="B13" s="3"/>
      <c r="C13" s="79" t="s">
        <v>13</v>
      </c>
      <c r="D13" s="47" t="s">
        <v>14</v>
      </c>
      <c r="E13" s="35" t="s">
        <v>15</v>
      </c>
      <c r="F13" s="3"/>
      <c r="G13" s="39">
        <v>24347014904.400002</v>
      </c>
      <c r="H13" s="20"/>
      <c r="I13" s="39">
        <v>26385483117.562599</v>
      </c>
      <c r="J13" s="3"/>
      <c r="N13" s="10"/>
    </row>
    <row r="14" spans="2:14" ht="15" customHeight="1" x14ac:dyDescent="0.25">
      <c r="B14" s="3"/>
      <c r="C14" s="79"/>
      <c r="D14" s="31" t="s">
        <v>16</v>
      </c>
      <c r="E14" s="27" t="s">
        <v>17</v>
      </c>
      <c r="F14" s="3"/>
      <c r="G14" s="12">
        <v>5302744711.0799999</v>
      </c>
      <c r="H14" s="20"/>
      <c r="I14" s="12">
        <v>7192401465.9674034</v>
      </c>
      <c r="J14" s="3"/>
      <c r="N14" s="10"/>
    </row>
    <row r="15" spans="2:14" hidden="1" x14ac:dyDescent="0.25">
      <c r="B15" s="3"/>
      <c r="C15" s="79"/>
      <c r="D15" s="32" t="s">
        <v>440</v>
      </c>
      <c r="E15" s="26" t="s">
        <v>441</v>
      </c>
      <c r="F15" s="3"/>
      <c r="G15" s="11">
        <v>0</v>
      </c>
      <c r="H15" s="20"/>
      <c r="I15" s="11">
        <v>0</v>
      </c>
      <c r="J15" s="3"/>
      <c r="N15" s="10"/>
    </row>
    <row r="16" spans="2:14" x14ac:dyDescent="0.25">
      <c r="B16" s="3"/>
      <c r="C16" s="79"/>
      <c r="D16" s="31" t="s">
        <v>18</v>
      </c>
      <c r="E16" s="27" t="s">
        <v>19</v>
      </c>
      <c r="F16" s="3"/>
      <c r="G16" s="12">
        <v>2216975989.1100001</v>
      </c>
      <c r="H16" s="20"/>
      <c r="I16" s="12">
        <v>1885947308.2399998</v>
      </c>
      <c r="J16" s="3"/>
      <c r="N16" s="10"/>
    </row>
    <row r="17" spans="2:14" ht="15.75" thickBot="1" x14ac:dyDescent="0.3">
      <c r="B17" s="3"/>
      <c r="C17" s="80"/>
      <c r="D17" s="33" t="s">
        <v>455</v>
      </c>
      <c r="E17" s="29" t="s">
        <v>454</v>
      </c>
      <c r="F17" s="3"/>
      <c r="G17" s="23">
        <v>0</v>
      </c>
      <c r="H17" s="20"/>
      <c r="I17" s="23">
        <v>515413787</v>
      </c>
      <c r="J17" s="3"/>
      <c r="N17" s="10"/>
    </row>
    <row r="18" spans="2:14" x14ac:dyDescent="0.25">
      <c r="B18" s="3"/>
      <c r="C18" s="76" t="s">
        <v>20</v>
      </c>
      <c r="D18" s="30" t="s">
        <v>21</v>
      </c>
      <c r="E18" s="25" t="s">
        <v>22</v>
      </c>
      <c r="F18" s="3"/>
      <c r="G18" s="9">
        <v>3433455285</v>
      </c>
      <c r="H18" s="20"/>
      <c r="I18" s="9">
        <v>4045936757</v>
      </c>
      <c r="J18" s="3"/>
      <c r="N18" s="10"/>
    </row>
    <row r="19" spans="2:14" ht="15" customHeight="1" x14ac:dyDescent="0.25">
      <c r="B19" s="3"/>
      <c r="C19" s="77"/>
      <c r="D19" s="32" t="s">
        <v>23</v>
      </c>
      <c r="E19" s="26" t="s">
        <v>439</v>
      </c>
      <c r="F19" s="3"/>
      <c r="G19" s="11">
        <f>178725148+5400000</f>
        <v>184125148</v>
      </c>
      <c r="H19" s="20"/>
      <c r="I19" s="11">
        <v>367600561</v>
      </c>
      <c r="J19" s="3"/>
      <c r="N19" s="10"/>
    </row>
    <row r="20" spans="2:14" hidden="1" x14ac:dyDescent="0.25">
      <c r="B20" s="3"/>
      <c r="C20" s="77"/>
      <c r="D20" s="31" t="s">
        <v>24</v>
      </c>
      <c r="E20" s="27" t="s">
        <v>25</v>
      </c>
      <c r="F20" s="3"/>
      <c r="G20" s="12">
        <v>0</v>
      </c>
      <c r="H20" s="20"/>
      <c r="I20" s="12">
        <v>0</v>
      </c>
      <c r="J20" s="3"/>
      <c r="N20" s="10"/>
    </row>
    <row r="21" spans="2:14" x14ac:dyDescent="0.25">
      <c r="B21" s="3"/>
      <c r="C21" s="77"/>
      <c r="D21" s="32" t="s">
        <v>26</v>
      </c>
      <c r="E21" s="26" t="s">
        <v>27</v>
      </c>
      <c r="F21" s="3"/>
      <c r="G21" s="11">
        <v>200036455.30000001</v>
      </c>
      <c r="H21" s="20"/>
      <c r="I21" s="11">
        <v>278504539.72999996</v>
      </c>
      <c r="J21" s="3"/>
      <c r="N21" s="10"/>
    </row>
    <row r="22" spans="2:14" x14ac:dyDescent="0.25">
      <c r="B22" s="3"/>
      <c r="C22" s="77"/>
      <c r="D22" s="31" t="s">
        <v>435</v>
      </c>
      <c r="E22" s="27" t="s">
        <v>436</v>
      </c>
      <c r="F22" s="3"/>
      <c r="G22" s="12">
        <v>362932885.19999999</v>
      </c>
      <c r="H22" s="20"/>
      <c r="I22" s="12">
        <v>446242010</v>
      </c>
      <c r="J22" s="3"/>
      <c r="N22" s="10"/>
    </row>
    <row r="23" spans="2:14" x14ac:dyDescent="0.25">
      <c r="B23" s="3"/>
      <c r="C23" s="77"/>
      <c r="D23" s="32" t="s">
        <v>28</v>
      </c>
      <c r="E23" s="26" t="s">
        <v>29</v>
      </c>
      <c r="F23" s="3"/>
      <c r="G23" s="11">
        <v>865045644</v>
      </c>
      <c r="H23" s="20"/>
      <c r="I23" s="11">
        <v>1187068848.5625668</v>
      </c>
      <c r="J23" s="3"/>
      <c r="N23" s="10"/>
    </row>
    <row r="24" spans="2:14" x14ac:dyDescent="0.25">
      <c r="B24" s="3"/>
      <c r="C24" s="77"/>
      <c r="D24" s="31" t="s">
        <v>30</v>
      </c>
      <c r="E24" s="27" t="s">
        <v>31</v>
      </c>
      <c r="F24" s="3"/>
      <c r="G24" s="12">
        <v>1010107712</v>
      </c>
      <c r="H24" s="20"/>
      <c r="I24" s="12">
        <v>1238960465</v>
      </c>
      <c r="J24" s="3"/>
      <c r="N24" s="10"/>
    </row>
    <row r="25" spans="2:14" x14ac:dyDescent="0.25">
      <c r="B25" s="3"/>
      <c r="C25" s="77"/>
      <c r="D25" s="32" t="s">
        <v>32</v>
      </c>
      <c r="E25" s="26" t="s">
        <v>33</v>
      </c>
      <c r="F25" s="3"/>
      <c r="G25" s="11">
        <v>149515867</v>
      </c>
      <c r="H25" s="20"/>
      <c r="I25" s="11">
        <v>121282342</v>
      </c>
      <c r="J25" s="3"/>
      <c r="N25" s="10"/>
    </row>
    <row r="26" spans="2:14" hidden="1" x14ac:dyDescent="0.25">
      <c r="B26" s="3"/>
      <c r="C26" s="77"/>
      <c r="D26" s="31" t="s">
        <v>42</v>
      </c>
      <c r="E26" s="27" t="s">
        <v>43</v>
      </c>
      <c r="F26" s="3"/>
      <c r="G26" s="12">
        <v>0</v>
      </c>
      <c r="H26" s="20"/>
      <c r="I26" s="12">
        <v>0</v>
      </c>
      <c r="J26" s="3"/>
      <c r="N26" s="10"/>
    </row>
    <row r="27" spans="2:14" x14ac:dyDescent="0.25">
      <c r="B27" s="3"/>
      <c r="C27" s="77"/>
      <c r="D27" s="32" t="s">
        <v>34</v>
      </c>
      <c r="E27" s="26" t="s">
        <v>35</v>
      </c>
      <c r="F27" s="3"/>
      <c r="G27" s="11">
        <v>1871108014</v>
      </c>
      <c r="H27" s="20"/>
      <c r="I27" s="11">
        <v>2113374202</v>
      </c>
      <c r="J27" s="3"/>
      <c r="N27" s="10"/>
    </row>
    <row r="28" spans="2:14" x14ac:dyDescent="0.25">
      <c r="B28" s="3"/>
      <c r="C28" s="77"/>
      <c r="D28" s="31" t="s">
        <v>36</v>
      </c>
      <c r="E28" s="27" t="s">
        <v>37</v>
      </c>
      <c r="F28" s="3"/>
      <c r="G28" s="12">
        <v>3645443208.5100002</v>
      </c>
      <c r="H28" s="20"/>
      <c r="I28" s="12">
        <v>4591956192.039999</v>
      </c>
      <c r="J28" s="3"/>
      <c r="N28" s="10"/>
    </row>
    <row r="29" spans="2:14" x14ac:dyDescent="0.25">
      <c r="B29" s="3"/>
      <c r="C29" s="77"/>
      <c r="D29" s="32" t="s">
        <v>38</v>
      </c>
      <c r="E29" s="26" t="s">
        <v>39</v>
      </c>
      <c r="F29" s="3"/>
      <c r="G29" s="11">
        <v>2641064262</v>
      </c>
      <c r="H29" s="20"/>
      <c r="I29" s="11">
        <v>4879883985</v>
      </c>
      <c r="J29" s="3"/>
      <c r="N29" s="10"/>
    </row>
    <row r="30" spans="2:14" x14ac:dyDescent="0.25">
      <c r="B30" s="3"/>
      <c r="C30" s="77"/>
      <c r="D30" s="31" t="s">
        <v>443</v>
      </c>
      <c r="E30" s="27" t="s">
        <v>442</v>
      </c>
      <c r="F30" s="3"/>
      <c r="G30" s="12">
        <v>1354175516</v>
      </c>
      <c r="H30" s="20"/>
      <c r="I30" s="12">
        <v>1610297160</v>
      </c>
      <c r="J30" s="3"/>
      <c r="N30" s="10"/>
    </row>
    <row r="31" spans="2:14" x14ac:dyDescent="0.25">
      <c r="B31" s="3"/>
      <c r="C31" s="77"/>
      <c r="D31" s="32" t="s">
        <v>452</v>
      </c>
      <c r="E31" s="26" t="s">
        <v>453</v>
      </c>
      <c r="F31" s="3"/>
      <c r="G31" s="11">
        <v>7806537103</v>
      </c>
      <c r="H31" s="20"/>
      <c r="I31" s="11">
        <v>9222266067</v>
      </c>
      <c r="J31" s="3"/>
      <c r="N31" s="10"/>
    </row>
    <row r="32" spans="2:14" ht="14.25" customHeight="1" x14ac:dyDescent="0.25">
      <c r="B32" s="3"/>
      <c r="C32" s="77"/>
      <c r="D32" s="31" t="s">
        <v>40</v>
      </c>
      <c r="E32" s="27" t="s">
        <v>41</v>
      </c>
      <c r="F32" s="3"/>
      <c r="G32" s="12">
        <v>2128346924.0499997</v>
      </c>
      <c r="H32" s="20"/>
      <c r="I32" s="12">
        <v>1959736747.7399998</v>
      </c>
      <c r="J32" s="3"/>
      <c r="N32" s="10"/>
    </row>
    <row r="33" spans="2:14" ht="14.25" hidden="1" customHeight="1" thickBot="1" x14ac:dyDescent="0.3">
      <c r="B33" s="3"/>
      <c r="C33" s="78"/>
      <c r="D33" s="33" t="s">
        <v>437</v>
      </c>
      <c r="E33" s="29" t="s">
        <v>438</v>
      </c>
      <c r="F33" s="3"/>
      <c r="G33" s="23"/>
      <c r="H33" s="20"/>
      <c r="I33" s="23">
        <v>0</v>
      </c>
      <c r="J33" s="3"/>
      <c r="N33" s="10"/>
    </row>
    <row r="34" spans="2:14" ht="15.75" thickBot="1" x14ac:dyDescent="0.3">
      <c r="B34" s="3"/>
      <c r="C34" s="81" t="s">
        <v>447</v>
      </c>
      <c r="D34" s="54"/>
      <c r="E34" s="55"/>
      <c r="F34" s="3"/>
      <c r="G34" s="22">
        <f>SUM(G10:G33)</f>
        <v>137378901948.76001</v>
      </c>
      <c r="H34" s="52"/>
      <c r="I34" s="22">
        <f>SUM(I10:I33)</f>
        <v>156574094088.84256</v>
      </c>
      <c r="J34" s="3"/>
      <c r="L34" s="13">
        <v>16761996535</v>
      </c>
      <c r="N34" s="14" t="e">
        <f>+#REF!+L34</f>
        <v>#REF!</v>
      </c>
    </row>
    <row r="35" spans="2:14" ht="15.75" thickBot="1" x14ac:dyDescent="0.3">
      <c r="B35" s="3"/>
      <c r="C35" s="3"/>
      <c r="D35" s="3"/>
      <c r="E35" s="3"/>
      <c r="F35" s="3"/>
      <c r="G35" s="3"/>
      <c r="H35" s="20"/>
      <c r="I35" s="3"/>
      <c r="J35" s="3"/>
      <c r="L35" s="13"/>
      <c r="N35" s="14"/>
    </row>
    <row r="36" spans="2:14" ht="15.75" thickBot="1" x14ac:dyDescent="0.3">
      <c r="B36" s="3"/>
      <c r="C36" s="53" t="s">
        <v>448</v>
      </c>
      <c r="D36" s="56"/>
      <c r="E36" s="57"/>
      <c r="F36" s="3"/>
      <c r="G36" s="28">
        <f>+G34/12</f>
        <v>11448241829.063334</v>
      </c>
      <c r="H36" s="20"/>
      <c r="I36" s="28">
        <f>+I34/12</f>
        <v>13047841174.070213</v>
      </c>
      <c r="J36" s="3"/>
      <c r="L36" s="13"/>
      <c r="N36" s="14"/>
    </row>
    <row r="37" spans="2:14" x14ac:dyDescent="0.25">
      <c r="B37" s="3"/>
      <c r="C37" s="3"/>
      <c r="D37" s="3"/>
      <c r="E37" s="3"/>
      <c r="F37" s="3"/>
      <c r="G37" s="3"/>
      <c r="H37" s="20"/>
      <c r="I37" s="3"/>
      <c r="J37" s="3"/>
      <c r="L37" s="13"/>
      <c r="N37" s="10"/>
    </row>
    <row r="38" spans="2:14" s="2" customFormat="1" ht="20.25" customHeight="1" x14ac:dyDescent="0.25">
      <c r="B38" s="49" t="s">
        <v>461</v>
      </c>
      <c r="G38" s="15"/>
      <c r="H38" s="15"/>
      <c r="I38" s="15"/>
      <c r="L38" s="1"/>
    </row>
    <row r="39" spans="2:14" x14ac:dyDescent="0.25">
      <c r="G39" s="15"/>
      <c r="H39" s="15"/>
      <c r="I39" s="15"/>
    </row>
    <row r="40" spans="2:14" x14ac:dyDescent="0.25">
      <c r="G40" s="15"/>
      <c r="H40" s="15"/>
      <c r="I40" s="15"/>
    </row>
    <row r="41" spans="2:14" x14ac:dyDescent="0.25">
      <c r="G41" s="15"/>
      <c r="H41" s="15"/>
      <c r="I41" s="15"/>
    </row>
    <row r="42" spans="2:14" x14ac:dyDescent="0.25">
      <c r="G42" s="15"/>
      <c r="H42" s="15"/>
      <c r="I42" s="15"/>
    </row>
    <row r="43" spans="2:14" x14ac:dyDescent="0.25">
      <c r="G43" s="15"/>
      <c r="H43" s="15"/>
      <c r="I43" s="15"/>
    </row>
    <row r="44" spans="2:14" x14ac:dyDescent="0.25">
      <c r="G44" s="15"/>
      <c r="H44" s="15"/>
      <c r="I44" s="15"/>
    </row>
  </sheetData>
  <mergeCells count="10">
    <mergeCell ref="C3:I3"/>
    <mergeCell ref="C4:I4"/>
    <mergeCell ref="C5:I5"/>
    <mergeCell ref="C18:C33"/>
    <mergeCell ref="C34:E34"/>
    <mergeCell ref="C36:E36"/>
    <mergeCell ref="C6:G6"/>
    <mergeCell ref="C7:G7"/>
    <mergeCell ref="C10:C12"/>
    <mergeCell ref="C13:C1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07"/>
  <sheetViews>
    <sheetView topLeftCell="A172" workbookViewId="0">
      <selection activeCell="A3" sqref="A3:E206"/>
    </sheetView>
  </sheetViews>
  <sheetFormatPr baseColWidth="10" defaultRowHeight="15" x14ac:dyDescent="0.25"/>
  <cols>
    <col min="1" max="1" width="34.5703125" bestFit="1" customWidth="1"/>
    <col min="2" max="2" width="49.7109375" customWidth="1"/>
    <col min="3" max="3" width="12.85546875" bestFit="1" customWidth="1"/>
    <col min="4" max="4" width="42.42578125" bestFit="1" customWidth="1"/>
    <col min="5" max="5" width="28.7109375" style="18" bestFit="1" customWidth="1"/>
  </cols>
  <sheetData>
    <row r="3" spans="1:5" x14ac:dyDescent="0.25">
      <c r="A3" s="17" t="s">
        <v>429</v>
      </c>
      <c r="B3" s="17" t="s">
        <v>430</v>
      </c>
      <c r="C3" s="17" t="s">
        <v>431</v>
      </c>
      <c r="D3" s="17" t="s">
        <v>432</v>
      </c>
      <c r="E3" s="16" t="s">
        <v>434</v>
      </c>
    </row>
    <row r="4" spans="1:5" x14ac:dyDescent="0.25">
      <c r="A4" t="s">
        <v>44</v>
      </c>
      <c r="B4" t="s">
        <v>45</v>
      </c>
      <c r="C4" t="s">
        <v>46</v>
      </c>
      <c r="D4" t="s">
        <v>47</v>
      </c>
      <c r="E4" s="16">
        <v>-505350</v>
      </c>
    </row>
    <row r="5" spans="1:5" x14ac:dyDescent="0.25">
      <c r="A5" t="s">
        <v>44</v>
      </c>
      <c r="B5" t="s">
        <v>45</v>
      </c>
      <c r="C5" t="s">
        <v>48</v>
      </c>
      <c r="D5" t="s">
        <v>49</v>
      </c>
      <c r="E5" s="16">
        <v>-7496536</v>
      </c>
    </row>
    <row r="6" spans="1:5" x14ac:dyDescent="0.25">
      <c r="A6" t="s">
        <v>44</v>
      </c>
      <c r="B6" t="s">
        <v>45</v>
      </c>
      <c r="C6" t="s">
        <v>50</v>
      </c>
      <c r="D6" t="s">
        <v>51</v>
      </c>
      <c r="E6" s="16">
        <v>-5474776</v>
      </c>
    </row>
    <row r="7" spans="1:5" x14ac:dyDescent="0.25">
      <c r="A7" t="s">
        <v>44</v>
      </c>
      <c r="B7" t="s">
        <v>45</v>
      </c>
      <c r="C7" t="s">
        <v>52</v>
      </c>
      <c r="D7" t="s">
        <v>53</v>
      </c>
      <c r="E7" s="16">
        <v>-50500</v>
      </c>
    </row>
    <row r="8" spans="1:5" x14ac:dyDescent="0.25">
      <c r="A8" t="s">
        <v>44</v>
      </c>
      <c r="B8" t="s">
        <v>45</v>
      </c>
      <c r="C8" t="s">
        <v>54</v>
      </c>
      <c r="D8" t="s">
        <v>55</v>
      </c>
      <c r="E8" s="16">
        <v>-11016104</v>
      </c>
    </row>
    <row r="9" spans="1:5" x14ac:dyDescent="0.25">
      <c r="A9" t="s">
        <v>44</v>
      </c>
      <c r="B9" t="s">
        <v>45</v>
      </c>
      <c r="C9" t="s">
        <v>56</v>
      </c>
      <c r="D9" t="s">
        <v>57</v>
      </c>
      <c r="E9" s="16">
        <v>-11085984</v>
      </c>
    </row>
    <row r="10" spans="1:5" x14ac:dyDescent="0.25">
      <c r="A10" t="s">
        <v>44</v>
      </c>
      <c r="B10" t="s">
        <v>45</v>
      </c>
      <c r="C10" t="s">
        <v>58</v>
      </c>
      <c r="D10" t="s">
        <v>59</v>
      </c>
      <c r="E10" s="16">
        <v>-3496952</v>
      </c>
    </row>
    <row r="11" spans="1:5" x14ac:dyDescent="0.25">
      <c r="A11" t="s">
        <v>44</v>
      </c>
      <c r="B11" t="s">
        <v>45</v>
      </c>
      <c r="C11" t="s">
        <v>60</v>
      </c>
      <c r="D11" t="s">
        <v>414</v>
      </c>
      <c r="E11" s="16">
        <v>-6687832</v>
      </c>
    </row>
    <row r="12" spans="1:5" x14ac:dyDescent="0.25">
      <c r="A12" t="s">
        <v>44</v>
      </c>
      <c r="B12" t="s">
        <v>45</v>
      </c>
      <c r="C12" t="s">
        <v>61</v>
      </c>
      <c r="D12" t="s">
        <v>413</v>
      </c>
      <c r="E12" s="16">
        <v>-6687832</v>
      </c>
    </row>
    <row r="13" spans="1:5" x14ac:dyDescent="0.25">
      <c r="A13" t="s">
        <v>44</v>
      </c>
      <c r="B13" t="s">
        <v>45</v>
      </c>
      <c r="C13" t="s">
        <v>62</v>
      </c>
      <c r="D13" t="s">
        <v>428</v>
      </c>
      <c r="E13" s="16">
        <v>-2021672</v>
      </c>
    </row>
    <row r="14" spans="1:5" x14ac:dyDescent="0.25">
      <c r="A14" t="s">
        <v>44</v>
      </c>
      <c r="B14" t="s">
        <v>45</v>
      </c>
      <c r="C14" t="s">
        <v>63</v>
      </c>
      <c r="D14" t="s">
        <v>64</v>
      </c>
      <c r="E14" s="16">
        <v>-3039000</v>
      </c>
    </row>
    <row r="15" spans="1:5" x14ac:dyDescent="0.25">
      <c r="A15" t="s">
        <v>44</v>
      </c>
      <c r="B15" t="s">
        <v>45</v>
      </c>
      <c r="C15" t="s">
        <v>65</v>
      </c>
      <c r="D15" t="s">
        <v>66</v>
      </c>
      <c r="E15" s="16">
        <v>-101000</v>
      </c>
    </row>
    <row r="16" spans="1:5" x14ac:dyDescent="0.25">
      <c r="A16" t="s">
        <v>44</v>
      </c>
      <c r="B16" t="s">
        <v>45</v>
      </c>
      <c r="C16" t="s">
        <v>67</v>
      </c>
      <c r="D16" t="s">
        <v>68</v>
      </c>
      <c r="E16" s="16">
        <v>-2041544</v>
      </c>
    </row>
    <row r="17" spans="1:5" x14ac:dyDescent="0.25">
      <c r="A17" t="s">
        <v>44</v>
      </c>
      <c r="B17" t="s">
        <v>45</v>
      </c>
      <c r="C17" t="s">
        <v>69</v>
      </c>
      <c r="D17" t="s">
        <v>427</v>
      </c>
      <c r="E17" s="16">
        <v>-4538008</v>
      </c>
    </row>
    <row r="18" spans="1:5" x14ac:dyDescent="0.25">
      <c r="A18" t="s">
        <v>44</v>
      </c>
      <c r="B18" t="s">
        <v>45</v>
      </c>
      <c r="C18" t="s">
        <v>70</v>
      </c>
      <c r="D18" t="s">
        <v>71</v>
      </c>
      <c r="E18" s="16">
        <v>-5474776</v>
      </c>
    </row>
    <row r="19" spans="1:5" x14ac:dyDescent="0.25">
      <c r="A19" t="s">
        <v>44</v>
      </c>
      <c r="B19" t="s">
        <v>45</v>
      </c>
      <c r="C19" t="s">
        <v>72</v>
      </c>
      <c r="D19" t="s">
        <v>73</v>
      </c>
      <c r="E19" s="16">
        <v>-1697976</v>
      </c>
    </row>
    <row r="20" spans="1:5" x14ac:dyDescent="0.25">
      <c r="A20" t="s">
        <v>44</v>
      </c>
      <c r="B20" t="s">
        <v>45</v>
      </c>
      <c r="C20" t="s">
        <v>74</v>
      </c>
      <c r="D20" t="s">
        <v>75</v>
      </c>
      <c r="E20" s="16">
        <v>-50500</v>
      </c>
    </row>
    <row r="21" spans="1:5" x14ac:dyDescent="0.25">
      <c r="A21" t="s">
        <v>44</v>
      </c>
      <c r="B21" t="s">
        <v>45</v>
      </c>
      <c r="C21" t="s">
        <v>76</v>
      </c>
      <c r="D21" t="s">
        <v>77</v>
      </c>
      <c r="E21" s="16">
        <v>-2647964</v>
      </c>
    </row>
    <row r="22" spans="1:5" x14ac:dyDescent="0.25">
      <c r="A22" t="s">
        <v>44</v>
      </c>
      <c r="B22" t="s">
        <v>45</v>
      </c>
      <c r="C22" t="s">
        <v>78</v>
      </c>
      <c r="D22" t="s">
        <v>79</v>
      </c>
      <c r="E22" s="16">
        <v>-1920672</v>
      </c>
    </row>
    <row r="23" spans="1:5" x14ac:dyDescent="0.25">
      <c r="A23" t="s">
        <v>80</v>
      </c>
      <c r="B23" t="s">
        <v>81</v>
      </c>
      <c r="C23" t="s">
        <v>82</v>
      </c>
      <c r="D23" t="s">
        <v>83</v>
      </c>
      <c r="E23" s="16">
        <v>-1199645</v>
      </c>
    </row>
    <row r="24" spans="1:5" x14ac:dyDescent="0.25">
      <c r="A24" t="s">
        <v>80</v>
      </c>
      <c r="B24" t="s">
        <v>81</v>
      </c>
      <c r="C24" t="s">
        <v>84</v>
      </c>
      <c r="D24" t="s">
        <v>85</v>
      </c>
      <c r="E24" s="16">
        <v>-8492310</v>
      </c>
    </row>
    <row r="25" spans="1:5" x14ac:dyDescent="0.25">
      <c r="A25" t="s">
        <v>80</v>
      </c>
      <c r="B25" t="s">
        <v>81</v>
      </c>
      <c r="C25" t="s">
        <v>86</v>
      </c>
      <c r="D25" t="s">
        <v>87</v>
      </c>
      <c r="E25" s="16">
        <v>-6115692</v>
      </c>
    </row>
    <row r="26" spans="1:5" x14ac:dyDescent="0.25">
      <c r="A26" t="s">
        <v>80</v>
      </c>
      <c r="B26" t="s">
        <v>81</v>
      </c>
      <c r="C26" t="s">
        <v>88</v>
      </c>
      <c r="D26" t="s">
        <v>89</v>
      </c>
      <c r="E26" s="16">
        <v>-3486810</v>
      </c>
    </row>
    <row r="27" spans="1:5" x14ac:dyDescent="0.25">
      <c r="A27" t="s">
        <v>80</v>
      </c>
      <c r="B27" t="s">
        <v>81</v>
      </c>
      <c r="C27" t="s">
        <v>90</v>
      </c>
      <c r="D27" t="s">
        <v>91</v>
      </c>
      <c r="E27" s="16">
        <v>-7185972</v>
      </c>
    </row>
    <row r="28" spans="1:5" x14ac:dyDescent="0.25">
      <c r="A28" t="s">
        <v>80</v>
      </c>
      <c r="B28" t="s">
        <v>81</v>
      </c>
      <c r="C28" t="s">
        <v>92</v>
      </c>
      <c r="D28" t="s">
        <v>93</v>
      </c>
      <c r="E28" s="16">
        <v>-4861362</v>
      </c>
    </row>
    <row r="29" spans="1:5" x14ac:dyDescent="0.25">
      <c r="A29" t="s">
        <v>80</v>
      </c>
      <c r="B29" t="s">
        <v>81</v>
      </c>
      <c r="C29" t="s">
        <v>94</v>
      </c>
      <c r="D29" t="s">
        <v>95</v>
      </c>
      <c r="E29" s="16">
        <v>-6924396</v>
      </c>
    </row>
    <row r="30" spans="1:5" x14ac:dyDescent="0.25">
      <c r="A30" t="s">
        <v>80</v>
      </c>
      <c r="B30" t="s">
        <v>81</v>
      </c>
      <c r="C30" t="s">
        <v>96</v>
      </c>
      <c r="D30" t="s">
        <v>97</v>
      </c>
      <c r="E30" s="16">
        <v>-876008</v>
      </c>
    </row>
    <row r="31" spans="1:5" x14ac:dyDescent="0.25">
      <c r="A31" t="s">
        <v>80</v>
      </c>
      <c r="B31" t="s">
        <v>81</v>
      </c>
      <c r="C31" t="s">
        <v>98</v>
      </c>
      <c r="D31" t="s">
        <v>99</v>
      </c>
      <c r="E31" s="16">
        <v>-50500</v>
      </c>
    </row>
    <row r="32" spans="1:5" x14ac:dyDescent="0.25">
      <c r="A32" t="s">
        <v>80</v>
      </c>
      <c r="B32" t="s">
        <v>81</v>
      </c>
      <c r="C32" t="s">
        <v>100</v>
      </c>
      <c r="D32" t="s">
        <v>101</v>
      </c>
      <c r="E32" s="16">
        <v>-5487996</v>
      </c>
    </row>
    <row r="33" spans="1:5" x14ac:dyDescent="0.25">
      <c r="A33" t="s">
        <v>80</v>
      </c>
      <c r="B33" t="s">
        <v>81</v>
      </c>
      <c r="C33" t="s">
        <v>102</v>
      </c>
      <c r="D33" t="s">
        <v>103</v>
      </c>
      <c r="E33" s="16">
        <v>-6276342</v>
      </c>
    </row>
    <row r="34" spans="1:5" x14ac:dyDescent="0.25">
      <c r="A34" t="s">
        <v>80</v>
      </c>
      <c r="B34" t="s">
        <v>81</v>
      </c>
      <c r="C34" t="s">
        <v>104</v>
      </c>
      <c r="D34" t="s">
        <v>105</v>
      </c>
      <c r="E34" s="16">
        <v>-5273292</v>
      </c>
    </row>
    <row r="35" spans="1:5" x14ac:dyDescent="0.25">
      <c r="A35" t="s">
        <v>80</v>
      </c>
      <c r="B35" t="s">
        <v>81</v>
      </c>
      <c r="C35" t="s">
        <v>106</v>
      </c>
      <c r="D35" t="s">
        <v>107</v>
      </c>
      <c r="E35" s="16">
        <v>-9372471</v>
      </c>
    </row>
    <row r="36" spans="1:5" x14ac:dyDescent="0.25">
      <c r="A36" t="s">
        <v>80</v>
      </c>
      <c r="B36" t="s">
        <v>81</v>
      </c>
      <c r="C36" t="s">
        <v>108</v>
      </c>
      <c r="D36" t="s">
        <v>109</v>
      </c>
      <c r="E36" s="16">
        <v>-20798372</v>
      </c>
    </row>
    <row r="37" spans="1:5" x14ac:dyDescent="0.25">
      <c r="A37" t="s">
        <v>80</v>
      </c>
      <c r="B37" t="s">
        <v>81</v>
      </c>
      <c r="C37" t="s">
        <v>110</v>
      </c>
      <c r="D37" t="s">
        <v>426</v>
      </c>
      <c r="E37" s="16">
        <v>-2476110</v>
      </c>
    </row>
    <row r="38" spans="1:5" x14ac:dyDescent="0.25">
      <c r="A38" t="s">
        <v>80</v>
      </c>
      <c r="B38" t="s">
        <v>81</v>
      </c>
      <c r="C38" t="s">
        <v>111</v>
      </c>
      <c r="D38" t="s">
        <v>112</v>
      </c>
      <c r="E38" s="16">
        <v>-6458268</v>
      </c>
    </row>
    <row r="39" spans="1:5" x14ac:dyDescent="0.25">
      <c r="A39" t="s">
        <v>80</v>
      </c>
      <c r="B39" t="s">
        <v>81</v>
      </c>
      <c r="C39" t="s">
        <v>113</v>
      </c>
      <c r="D39" t="s">
        <v>114</v>
      </c>
      <c r="E39" s="16">
        <v>-3840625</v>
      </c>
    </row>
    <row r="40" spans="1:5" x14ac:dyDescent="0.25">
      <c r="A40" t="s">
        <v>80</v>
      </c>
      <c r="B40" t="s">
        <v>81</v>
      </c>
      <c r="C40" t="s">
        <v>115</v>
      </c>
      <c r="D40" t="s">
        <v>116</v>
      </c>
      <c r="E40" s="16">
        <v>-5518317</v>
      </c>
    </row>
    <row r="41" spans="1:5" x14ac:dyDescent="0.25">
      <c r="A41" t="s">
        <v>80</v>
      </c>
      <c r="B41" t="s">
        <v>81</v>
      </c>
      <c r="C41" t="s">
        <v>117</v>
      </c>
      <c r="D41" t="s">
        <v>118</v>
      </c>
      <c r="E41" s="16">
        <v>-8492310</v>
      </c>
    </row>
    <row r="42" spans="1:5" x14ac:dyDescent="0.25">
      <c r="A42" t="s">
        <v>80</v>
      </c>
      <c r="B42" t="s">
        <v>81</v>
      </c>
      <c r="C42" t="s">
        <v>119</v>
      </c>
      <c r="D42" t="s">
        <v>120</v>
      </c>
      <c r="E42" s="16">
        <v>-17042394</v>
      </c>
    </row>
    <row r="43" spans="1:5" x14ac:dyDescent="0.25">
      <c r="A43" t="s">
        <v>80</v>
      </c>
      <c r="B43" t="s">
        <v>81</v>
      </c>
      <c r="C43" t="s">
        <v>121</v>
      </c>
      <c r="D43" t="s">
        <v>122</v>
      </c>
      <c r="E43" s="16">
        <v>-5851848</v>
      </c>
    </row>
    <row r="44" spans="1:5" x14ac:dyDescent="0.25">
      <c r="A44" t="s">
        <v>80</v>
      </c>
      <c r="B44" t="s">
        <v>81</v>
      </c>
      <c r="C44" t="s">
        <v>123</v>
      </c>
      <c r="D44" t="s">
        <v>124</v>
      </c>
      <c r="E44" s="16">
        <v>-7307256</v>
      </c>
    </row>
    <row r="45" spans="1:5" x14ac:dyDescent="0.25">
      <c r="A45" t="s">
        <v>80</v>
      </c>
      <c r="B45" t="s">
        <v>81</v>
      </c>
      <c r="C45" t="s">
        <v>125</v>
      </c>
      <c r="D45" t="s">
        <v>126</v>
      </c>
      <c r="E45" s="16">
        <v>-7357791</v>
      </c>
    </row>
    <row r="46" spans="1:5" x14ac:dyDescent="0.25">
      <c r="A46" t="s">
        <v>80</v>
      </c>
      <c r="B46" t="s">
        <v>81</v>
      </c>
      <c r="C46" t="s">
        <v>127</v>
      </c>
      <c r="D46" t="s">
        <v>425</v>
      </c>
      <c r="E46" s="16">
        <v>-5245428</v>
      </c>
    </row>
    <row r="47" spans="1:5" x14ac:dyDescent="0.25">
      <c r="A47" t="s">
        <v>80</v>
      </c>
      <c r="B47" t="s">
        <v>81</v>
      </c>
      <c r="C47" t="s">
        <v>128</v>
      </c>
      <c r="D47" t="s">
        <v>129</v>
      </c>
      <c r="E47" s="16">
        <v>-5730564</v>
      </c>
    </row>
    <row r="48" spans="1:5" x14ac:dyDescent="0.25">
      <c r="A48" t="s">
        <v>80</v>
      </c>
      <c r="B48" t="s">
        <v>81</v>
      </c>
      <c r="C48" t="s">
        <v>130</v>
      </c>
      <c r="D48" t="s">
        <v>131</v>
      </c>
      <c r="E48" s="16">
        <v>-3416096</v>
      </c>
    </row>
    <row r="49" spans="1:5" x14ac:dyDescent="0.25">
      <c r="A49" t="s">
        <v>80</v>
      </c>
      <c r="B49" t="s">
        <v>81</v>
      </c>
      <c r="C49" t="s">
        <v>132</v>
      </c>
      <c r="D49" t="s">
        <v>133</v>
      </c>
      <c r="E49" s="16">
        <v>-17042394</v>
      </c>
    </row>
    <row r="50" spans="1:5" x14ac:dyDescent="0.25">
      <c r="A50" t="s">
        <v>80</v>
      </c>
      <c r="B50" t="s">
        <v>81</v>
      </c>
      <c r="C50" t="s">
        <v>134</v>
      </c>
      <c r="D50" t="s">
        <v>135</v>
      </c>
      <c r="E50" s="16">
        <v>-4922004</v>
      </c>
    </row>
    <row r="51" spans="1:5" x14ac:dyDescent="0.25">
      <c r="A51" t="s">
        <v>80</v>
      </c>
      <c r="B51" t="s">
        <v>81</v>
      </c>
      <c r="C51" t="s">
        <v>136</v>
      </c>
      <c r="D51" t="s">
        <v>424</v>
      </c>
      <c r="E51" s="16">
        <v>-8455692</v>
      </c>
    </row>
    <row r="52" spans="1:5" x14ac:dyDescent="0.25">
      <c r="A52" t="s">
        <v>80</v>
      </c>
      <c r="B52" t="s">
        <v>81</v>
      </c>
      <c r="C52" t="s">
        <v>137</v>
      </c>
      <c r="D52" t="s">
        <v>138</v>
      </c>
      <c r="E52" s="16">
        <v>-6974940</v>
      </c>
    </row>
    <row r="53" spans="1:5" x14ac:dyDescent="0.25">
      <c r="A53" t="s">
        <v>80</v>
      </c>
      <c r="B53" t="s">
        <v>81</v>
      </c>
      <c r="C53" t="s">
        <v>139</v>
      </c>
      <c r="D53" t="s">
        <v>140</v>
      </c>
      <c r="E53" s="16">
        <v>-17042394</v>
      </c>
    </row>
    <row r="54" spans="1:5" x14ac:dyDescent="0.25">
      <c r="A54" t="s">
        <v>80</v>
      </c>
      <c r="B54" t="s">
        <v>81</v>
      </c>
      <c r="C54" t="s">
        <v>141</v>
      </c>
      <c r="D54" t="s">
        <v>423</v>
      </c>
      <c r="E54" s="16">
        <v>-7175865</v>
      </c>
    </row>
    <row r="55" spans="1:5" x14ac:dyDescent="0.25">
      <c r="A55" t="s">
        <v>80</v>
      </c>
      <c r="B55" t="s">
        <v>81</v>
      </c>
      <c r="C55" t="s">
        <v>142</v>
      </c>
      <c r="D55" t="s">
        <v>143</v>
      </c>
      <c r="E55" s="16">
        <v>-5124144</v>
      </c>
    </row>
    <row r="56" spans="1:5" x14ac:dyDescent="0.25">
      <c r="A56" t="s">
        <v>80</v>
      </c>
      <c r="B56" t="s">
        <v>81</v>
      </c>
      <c r="C56" t="s">
        <v>144</v>
      </c>
      <c r="D56" t="s">
        <v>145</v>
      </c>
      <c r="E56" s="16">
        <v>-5376819</v>
      </c>
    </row>
    <row r="57" spans="1:5" x14ac:dyDescent="0.25">
      <c r="A57" t="s">
        <v>80</v>
      </c>
      <c r="B57" t="s">
        <v>81</v>
      </c>
      <c r="C57" t="s">
        <v>146</v>
      </c>
      <c r="D57" t="s">
        <v>147</v>
      </c>
      <c r="E57" s="16">
        <v>-5851848</v>
      </c>
    </row>
    <row r="58" spans="1:5" x14ac:dyDescent="0.25">
      <c r="A58" t="s">
        <v>80</v>
      </c>
      <c r="B58" t="s">
        <v>81</v>
      </c>
      <c r="C58" t="s">
        <v>148</v>
      </c>
      <c r="D58" t="s">
        <v>422</v>
      </c>
      <c r="E58" s="16">
        <v>-50500</v>
      </c>
    </row>
    <row r="59" spans="1:5" x14ac:dyDescent="0.25">
      <c r="A59" t="s">
        <v>80</v>
      </c>
      <c r="B59" t="s">
        <v>81</v>
      </c>
      <c r="C59" t="s">
        <v>149</v>
      </c>
      <c r="D59" t="s">
        <v>150</v>
      </c>
      <c r="E59" s="16">
        <v>-5205900</v>
      </c>
    </row>
    <row r="60" spans="1:5" x14ac:dyDescent="0.25">
      <c r="A60" t="s">
        <v>80</v>
      </c>
      <c r="B60" t="s">
        <v>81</v>
      </c>
      <c r="C60" t="s">
        <v>151</v>
      </c>
      <c r="D60" t="s">
        <v>152</v>
      </c>
      <c r="E60" s="16">
        <v>-5609280</v>
      </c>
    </row>
    <row r="61" spans="1:5" x14ac:dyDescent="0.25">
      <c r="A61" t="s">
        <v>80</v>
      </c>
      <c r="B61" t="s">
        <v>81</v>
      </c>
      <c r="C61" t="s">
        <v>46</v>
      </c>
      <c r="D61" t="s">
        <v>47</v>
      </c>
      <c r="E61" s="16">
        <v>-3911304</v>
      </c>
    </row>
    <row r="62" spans="1:5" x14ac:dyDescent="0.25">
      <c r="A62" t="s">
        <v>80</v>
      </c>
      <c r="B62" t="s">
        <v>81</v>
      </c>
      <c r="C62" t="s">
        <v>153</v>
      </c>
      <c r="D62" t="s">
        <v>154</v>
      </c>
      <c r="E62" s="16">
        <v>-5812428</v>
      </c>
    </row>
    <row r="63" spans="1:5" x14ac:dyDescent="0.25">
      <c r="A63" t="s">
        <v>80</v>
      </c>
      <c r="B63" t="s">
        <v>81</v>
      </c>
      <c r="C63" t="s">
        <v>155</v>
      </c>
      <c r="D63" t="s">
        <v>421</v>
      </c>
      <c r="E63" s="16">
        <v>-6216780</v>
      </c>
    </row>
    <row r="64" spans="1:5" x14ac:dyDescent="0.25">
      <c r="A64" t="s">
        <v>80</v>
      </c>
      <c r="B64" t="s">
        <v>81</v>
      </c>
      <c r="C64" t="s">
        <v>156</v>
      </c>
      <c r="D64" t="s">
        <v>157</v>
      </c>
      <c r="E64" s="16">
        <v>-6452652</v>
      </c>
    </row>
    <row r="65" spans="1:5" x14ac:dyDescent="0.25">
      <c r="A65" t="s">
        <v>80</v>
      </c>
      <c r="B65" t="s">
        <v>81</v>
      </c>
      <c r="C65" t="s">
        <v>158</v>
      </c>
      <c r="D65" t="s">
        <v>420</v>
      </c>
      <c r="E65" s="16">
        <v>-5609280</v>
      </c>
    </row>
    <row r="66" spans="1:5" x14ac:dyDescent="0.25">
      <c r="A66" t="s">
        <v>80</v>
      </c>
      <c r="B66" t="s">
        <v>81</v>
      </c>
      <c r="C66" t="s">
        <v>159</v>
      </c>
      <c r="D66" t="s">
        <v>419</v>
      </c>
      <c r="E66" s="16">
        <v>-6215700</v>
      </c>
    </row>
    <row r="67" spans="1:5" x14ac:dyDescent="0.25">
      <c r="A67" t="s">
        <v>80</v>
      </c>
      <c r="B67" t="s">
        <v>81</v>
      </c>
      <c r="C67" t="s">
        <v>160</v>
      </c>
      <c r="D67" t="s">
        <v>161</v>
      </c>
      <c r="E67" s="16">
        <v>-7126572</v>
      </c>
    </row>
    <row r="68" spans="1:5" x14ac:dyDescent="0.25">
      <c r="A68" t="s">
        <v>80</v>
      </c>
      <c r="B68" t="s">
        <v>81</v>
      </c>
      <c r="C68" t="s">
        <v>162</v>
      </c>
      <c r="D68" t="s">
        <v>163</v>
      </c>
      <c r="E68" s="16">
        <v>-6215700</v>
      </c>
    </row>
    <row r="69" spans="1:5" x14ac:dyDescent="0.25">
      <c r="A69" t="s">
        <v>80</v>
      </c>
      <c r="B69" t="s">
        <v>81</v>
      </c>
      <c r="C69" t="s">
        <v>164</v>
      </c>
      <c r="D69" t="s">
        <v>165</v>
      </c>
      <c r="E69" s="16">
        <v>-5677644</v>
      </c>
    </row>
    <row r="70" spans="1:5" x14ac:dyDescent="0.25">
      <c r="A70" t="s">
        <v>80</v>
      </c>
      <c r="B70" t="s">
        <v>81</v>
      </c>
      <c r="C70" t="s">
        <v>166</v>
      </c>
      <c r="D70" t="s">
        <v>167</v>
      </c>
      <c r="E70" s="16">
        <v>-16868536</v>
      </c>
    </row>
    <row r="71" spans="1:5" x14ac:dyDescent="0.25">
      <c r="A71" t="s">
        <v>80</v>
      </c>
      <c r="B71" t="s">
        <v>81</v>
      </c>
      <c r="C71" t="s">
        <v>168</v>
      </c>
      <c r="D71" t="s">
        <v>169</v>
      </c>
      <c r="E71" s="16">
        <v>-5487996</v>
      </c>
    </row>
    <row r="72" spans="1:5" x14ac:dyDescent="0.25">
      <c r="A72" t="s">
        <v>80</v>
      </c>
      <c r="B72" t="s">
        <v>81</v>
      </c>
      <c r="C72" t="s">
        <v>170</v>
      </c>
      <c r="D72" t="s">
        <v>171</v>
      </c>
      <c r="E72" s="16">
        <v>-17042394</v>
      </c>
    </row>
    <row r="73" spans="1:5" x14ac:dyDescent="0.25">
      <c r="A73" t="s">
        <v>80</v>
      </c>
      <c r="B73" t="s">
        <v>81</v>
      </c>
      <c r="C73" t="s">
        <v>48</v>
      </c>
      <c r="D73" t="s">
        <v>49</v>
      </c>
      <c r="E73" s="16">
        <v>-10802424</v>
      </c>
    </row>
    <row r="74" spans="1:5" x14ac:dyDescent="0.25">
      <c r="A74" t="s">
        <v>80</v>
      </c>
      <c r="B74" t="s">
        <v>81</v>
      </c>
      <c r="C74" t="s">
        <v>172</v>
      </c>
      <c r="D74" t="s">
        <v>173</v>
      </c>
      <c r="E74" s="16">
        <v>-2375524</v>
      </c>
    </row>
    <row r="75" spans="1:5" x14ac:dyDescent="0.25">
      <c r="A75" t="s">
        <v>80</v>
      </c>
      <c r="B75" t="s">
        <v>81</v>
      </c>
      <c r="C75" t="s">
        <v>174</v>
      </c>
      <c r="D75" t="s">
        <v>175</v>
      </c>
      <c r="E75" s="16">
        <v>-6326877</v>
      </c>
    </row>
    <row r="76" spans="1:5" x14ac:dyDescent="0.25">
      <c r="A76" t="s">
        <v>80</v>
      </c>
      <c r="B76" t="s">
        <v>81</v>
      </c>
      <c r="C76" t="s">
        <v>176</v>
      </c>
      <c r="D76" t="s">
        <v>177</v>
      </c>
      <c r="E76" s="16">
        <v>-9372471</v>
      </c>
    </row>
    <row r="77" spans="1:5" x14ac:dyDescent="0.25">
      <c r="A77" t="s">
        <v>80</v>
      </c>
      <c r="B77" t="s">
        <v>81</v>
      </c>
      <c r="C77" t="s">
        <v>178</v>
      </c>
      <c r="D77" t="s">
        <v>179</v>
      </c>
      <c r="E77" s="16">
        <v>-6943404</v>
      </c>
    </row>
    <row r="78" spans="1:5" x14ac:dyDescent="0.25">
      <c r="A78" t="s">
        <v>80</v>
      </c>
      <c r="B78" t="s">
        <v>81</v>
      </c>
      <c r="C78" t="s">
        <v>180</v>
      </c>
      <c r="D78" t="s">
        <v>181</v>
      </c>
      <c r="E78" s="16">
        <v>-6258900</v>
      </c>
    </row>
    <row r="79" spans="1:5" x14ac:dyDescent="0.25">
      <c r="A79" t="s">
        <v>80</v>
      </c>
      <c r="B79" t="s">
        <v>81</v>
      </c>
      <c r="C79" t="s">
        <v>182</v>
      </c>
      <c r="D79" t="s">
        <v>183</v>
      </c>
      <c r="E79" s="16">
        <v>-8643810</v>
      </c>
    </row>
    <row r="80" spans="1:5" x14ac:dyDescent="0.25">
      <c r="A80" t="s">
        <v>80</v>
      </c>
      <c r="B80" t="s">
        <v>81</v>
      </c>
      <c r="C80" t="s">
        <v>184</v>
      </c>
      <c r="D80" t="s">
        <v>185</v>
      </c>
      <c r="E80" s="16">
        <v>-4669329</v>
      </c>
    </row>
    <row r="81" spans="1:5" x14ac:dyDescent="0.25">
      <c r="A81" t="s">
        <v>80</v>
      </c>
      <c r="B81" t="s">
        <v>81</v>
      </c>
      <c r="C81" t="s">
        <v>186</v>
      </c>
      <c r="D81" t="s">
        <v>187</v>
      </c>
      <c r="E81" s="16">
        <v>-4153872</v>
      </c>
    </row>
    <row r="82" spans="1:5" x14ac:dyDescent="0.25">
      <c r="A82" t="s">
        <v>80</v>
      </c>
      <c r="B82" t="s">
        <v>81</v>
      </c>
      <c r="C82" t="s">
        <v>188</v>
      </c>
      <c r="D82" t="s">
        <v>189</v>
      </c>
      <c r="E82" s="16">
        <v>-5298564</v>
      </c>
    </row>
    <row r="83" spans="1:5" x14ac:dyDescent="0.25">
      <c r="A83" t="s">
        <v>80</v>
      </c>
      <c r="B83" t="s">
        <v>81</v>
      </c>
      <c r="C83" t="s">
        <v>190</v>
      </c>
      <c r="D83" t="s">
        <v>191</v>
      </c>
      <c r="E83" s="16">
        <v>-18094188</v>
      </c>
    </row>
    <row r="84" spans="1:5" x14ac:dyDescent="0.25">
      <c r="A84" t="s">
        <v>80</v>
      </c>
      <c r="B84" t="s">
        <v>81</v>
      </c>
      <c r="C84" t="s">
        <v>192</v>
      </c>
      <c r="D84" t="s">
        <v>193</v>
      </c>
      <c r="E84" s="16">
        <v>-6367305</v>
      </c>
    </row>
    <row r="85" spans="1:5" x14ac:dyDescent="0.25">
      <c r="A85" t="s">
        <v>80</v>
      </c>
      <c r="B85" t="s">
        <v>81</v>
      </c>
      <c r="C85" t="s">
        <v>194</v>
      </c>
      <c r="D85" t="s">
        <v>195</v>
      </c>
      <c r="E85" s="16">
        <v>-4012374</v>
      </c>
    </row>
    <row r="86" spans="1:5" x14ac:dyDescent="0.25">
      <c r="A86" t="s">
        <v>80</v>
      </c>
      <c r="B86" t="s">
        <v>81</v>
      </c>
      <c r="C86" t="s">
        <v>196</v>
      </c>
      <c r="D86" t="s">
        <v>197</v>
      </c>
      <c r="E86" s="16">
        <v>-6094416</v>
      </c>
    </row>
    <row r="87" spans="1:5" x14ac:dyDescent="0.25">
      <c r="A87" t="s">
        <v>80</v>
      </c>
      <c r="B87" t="s">
        <v>81</v>
      </c>
      <c r="C87" t="s">
        <v>50</v>
      </c>
      <c r="D87" t="s">
        <v>198</v>
      </c>
      <c r="E87" s="16">
        <v>-12174568</v>
      </c>
    </row>
    <row r="88" spans="1:5" x14ac:dyDescent="0.25">
      <c r="A88" t="s">
        <v>80</v>
      </c>
      <c r="B88" t="s">
        <v>81</v>
      </c>
      <c r="C88" t="s">
        <v>199</v>
      </c>
      <c r="D88" t="s">
        <v>200</v>
      </c>
      <c r="E88" s="16">
        <v>-6700836</v>
      </c>
    </row>
    <row r="89" spans="1:5" x14ac:dyDescent="0.25">
      <c r="A89" t="s">
        <v>80</v>
      </c>
      <c r="B89" t="s">
        <v>81</v>
      </c>
      <c r="C89" t="s">
        <v>201</v>
      </c>
      <c r="D89" t="s">
        <v>202</v>
      </c>
      <c r="E89" s="16">
        <v>-5447568</v>
      </c>
    </row>
    <row r="90" spans="1:5" x14ac:dyDescent="0.25">
      <c r="A90" t="s">
        <v>80</v>
      </c>
      <c r="B90" t="s">
        <v>81</v>
      </c>
      <c r="C90" t="s">
        <v>203</v>
      </c>
      <c r="D90" t="s">
        <v>204</v>
      </c>
      <c r="E90" s="16">
        <v>-6094416</v>
      </c>
    </row>
    <row r="91" spans="1:5" x14ac:dyDescent="0.25">
      <c r="A91" t="s">
        <v>80</v>
      </c>
      <c r="B91" t="s">
        <v>81</v>
      </c>
      <c r="C91" t="s">
        <v>205</v>
      </c>
      <c r="D91" t="s">
        <v>206</v>
      </c>
      <c r="E91" s="16">
        <v>-5913516</v>
      </c>
    </row>
    <row r="92" spans="1:5" x14ac:dyDescent="0.25">
      <c r="A92" t="s">
        <v>80</v>
      </c>
      <c r="B92" t="s">
        <v>81</v>
      </c>
      <c r="C92" t="s">
        <v>207</v>
      </c>
      <c r="D92" t="s">
        <v>208</v>
      </c>
      <c r="E92" s="16">
        <v>-3911304</v>
      </c>
    </row>
    <row r="93" spans="1:5" x14ac:dyDescent="0.25">
      <c r="A93" t="s">
        <v>80</v>
      </c>
      <c r="B93" t="s">
        <v>81</v>
      </c>
      <c r="C93" t="s">
        <v>209</v>
      </c>
      <c r="D93" t="s">
        <v>210</v>
      </c>
      <c r="E93" s="16">
        <v>-6215700</v>
      </c>
    </row>
    <row r="94" spans="1:5" x14ac:dyDescent="0.25">
      <c r="A94" t="s">
        <v>80</v>
      </c>
      <c r="B94" t="s">
        <v>81</v>
      </c>
      <c r="C94" t="s">
        <v>52</v>
      </c>
      <c r="D94" t="s">
        <v>211</v>
      </c>
      <c r="E94" s="16">
        <v>-1930402</v>
      </c>
    </row>
    <row r="95" spans="1:5" x14ac:dyDescent="0.25">
      <c r="A95" t="s">
        <v>80</v>
      </c>
      <c r="B95" t="s">
        <v>81</v>
      </c>
      <c r="C95" t="s">
        <v>212</v>
      </c>
      <c r="D95" t="s">
        <v>213</v>
      </c>
      <c r="E95" s="16">
        <v>-266700</v>
      </c>
    </row>
    <row r="96" spans="1:5" x14ac:dyDescent="0.25">
      <c r="A96" t="s">
        <v>80</v>
      </c>
      <c r="B96" t="s">
        <v>81</v>
      </c>
      <c r="C96" t="s">
        <v>54</v>
      </c>
      <c r="D96" t="s">
        <v>214</v>
      </c>
      <c r="E96" s="16">
        <v>-218200</v>
      </c>
    </row>
    <row r="97" spans="1:5" x14ac:dyDescent="0.25">
      <c r="A97" t="s">
        <v>80</v>
      </c>
      <c r="B97" t="s">
        <v>81</v>
      </c>
      <c r="C97" t="s">
        <v>56</v>
      </c>
      <c r="D97" t="s">
        <v>215</v>
      </c>
      <c r="E97" s="16">
        <v>-4743472</v>
      </c>
    </row>
    <row r="98" spans="1:5" x14ac:dyDescent="0.25">
      <c r="A98" t="s">
        <v>80</v>
      </c>
      <c r="B98" t="s">
        <v>81</v>
      </c>
      <c r="C98" t="s">
        <v>216</v>
      </c>
      <c r="D98" t="s">
        <v>217</v>
      </c>
      <c r="E98" s="16">
        <v>-5851848</v>
      </c>
    </row>
    <row r="99" spans="1:5" x14ac:dyDescent="0.25">
      <c r="A99" t="s">
        <v>80</v>
      </c>
      <c r="B99" t="s">
        <v>81</v>
      </c>
      <c r="C99" t="s">
        <v>218</v>
      </c>
      <c r="D99" t="s">
        <v>219</v>
      </c>
      <c r="E99" s="16">
        <v>-20569500</v>
      </c>
    </row>
    <row r="100" spans="1:5" x14ac:dyDescent="0.25">
      <c r="A100" t="s">
        <v>80</v>
      </c>
      <c r="B100" t="s">
        <v>81</v>
      </c>
      <c r="C100" t="s">
        <v>220</v>
      </c>
      <c r="D100" t="s">
        <v>221</v>
      </c>
      <c r="E100" s="16">
        <v>-125326.8</v>
      </c>
    </row>
    <row r="101" spans="1:5" x14ac:dyDescent="0.25">
      <c r="A101" t="s">
        <v>80</v>
      </c>
      <c r="B101" t="s">
        <v>81</v>
      </c>
      <c r="C101" t="s">
        <v>222</v>
      </c>
      <c r="D101" t="s">
        <v>418</v>
      </c>
      <c r="E101" s="16">
        <v>-7337577</v>
      </c>
    </row>
    <row r="102" spans="1:5" x14ac:dyDescent="0.25">
      <c r="A102" t="s">
        <v>80</v>
      </c>
      <c r="B102" t="s">
        <v>81</v>
      </c>
      <c r="C102" t="s">
        <v>223</v>
      </c>
      <c r="D102" t="s">
        <v>224</v>
      </c>
      <c r="E102" s="16">
        <v>-4942218</v>
      </c>
    </row>
    <row r="103" spans="1:5" x14ac:dyDescent="0.25">
      <c r="A103" t="s">
        <v>80</v>
      </c>
      <c r="B103" t="s">
        <v>81</v>
      </c>
      <c r="C103" t="s">
        <v>225</v>
      </c>
      <c r="D103" t="s">
        <v>226</v>
      </c>
      <c r="E103" s="16">
        <v>-4885788</v>
      </c>
    </row>
    <row r="104" spans="1:5" x14ac:dyDescent="0.25">
      <c r="A104" t="s">
        <v>80</v>
      </c>
      <c r="B104" t="s">
        <v>81</v>
      </c>
      <c r="C104" t="s">
        <v>227</v>
      </c>
      <c r="D104" t="s">
        <v>228</v>
      </c>
      <c r="E104" s="16">
        <v>-5730564</v>
      </c>
    </row>
    <row r="105" spans="1:5" x14ac:dyDescent="0.25">
      <c r="A105" t="s">
        <v>80</v>
      </c>
      <c r="B105" t="s">
        <v>81</v>
      </c>
      <c r="C105" t="s">
        <v>229</v>
      </c>
      <c r="D105" t="s">
        <v>417</v>
      </c>
      <c r="E105" s="16">
        <v>-5487996</v>
      </c>
    </row>
    <row r="106" spans="1:5" x14ac:dyDescent="0.25">
      <c r="A106" t="s">
        <v>80</v>
      </c>
      <c r="B106" t="s">
        <v>81</v>
      </c>
      <c r="C106" t="s">
        <v>230</v>
      </c>
      <c r="D106" t="s">
        <v>231</v>
      </c>
      <c r="E106" s="16">
        <v>-5609280</v>
      </c>
    </row>
    <row r="107" spans="1:5" x14ac:dyDescent="0.25">
      <c r="A107" t="s">
        <v>80</v>
      </c>
      <c r="B107" t="s">
        <v>81</v>
      </c>
      <c r="C107" t="s">
        <v>58</v>
      </c>
      <c r="D107" t="s">
        <v>232</v>
      </c>
      <c r="E107" s="16">
        <v>-1991044</v>
      </c>
    </row>
    <row r="108" spans="1:5" x14ac:dyDescent="0.25">
      <c r="A108" t="s">
        <v>80</v>
      </c>
      <c r="B108" t="s">
        <v>81</v>
      </c>
      <c r="C108" t="s">
        <v>233</v>
      </c>
      <c r="D108" t="s">
        <v>416</v>
      </c>
      <c r="E108" s="16">
        <v>-23972796</v>
      </c>
    </row>
    <row r="109" spans="1:5" x14ac:dyDescent="0.25">
      <c r="A109" t="s">
        <v>80</v>
      </c>
      <c r="B109" t="s">
        <v>81</v>
      </c>
      <c r="C109" t="s">
        <v>234</v>
      </c>
      <c r="D109" t="s">
        <v>235</v>
      </c>
      <c r="E109" s="16">
        <v>-12197084</v>
      </c>
    </row>
    <row r="110" spans="1:5" x14ac:dyDescent="0.25">
      <c r="A110" t="s">
        <v>80</v>
      </c>
      <c r="B110" t="s">
        <v>81</v>
      </c>
      <c r="C110" t="s">
        <v>236</v>
      </c>
      <c r="D110" t="s">
        <v>237</v>
      </c>
      <c r="E110" s="16">
        <v>-17306584</v>
      </c>
    </row>
    <row r="111" spans="1:5" x14ac:dyDescent="0.25">
      <c r="A111" t="s">
        <v>80</v>
      </c>
      <c r="B111" t="s">
        <v>81</v>
      </c>
      <c r="C111" t="s">
        <v>238</v>
      </c>
      <c r="D111" t="s">
        <v>415</v>
      </c>
      <c r="E111" s="16">
        <v>-5083716</v>
      </c>
    </row>
    <row r="112" spans="1:5" x14ac:dyDescent="0.25">
      <c r="A112" t="s">
        <v>80</v>
      </c>
      <c r="B112" t="s">
        <v>81</v>
      </c>
      <c r="C112" t="s">
        <v>239</v>
      </c>
      <c r="D112" t="s">
        <v>240</v>
      </c>
      <c r="E112" s="16">
        <v>-6943404</v>
      </c>
    </row>
    <row r="113" spans="1:5" x14ac:dyDescent="0.25">
      <c r="A113" t="s">
        <v>80</v>
      </c>
      <c r="B113" t="s">
        <v>81</v>
      </c>
      <c r="C113" t="s">
        <v>241</v>
      </c>
      <c r="D113" t="s">
        <v>242</v>
      </c>
      <c r="E113" s="16">
        <v>-3158868</v>
      </c>
    </row>
    <row r="114" spans="1:5" x14ac:dyDescent="0.25">
      <c r="A114" t="s">
        <v>80</v>
      </c>
      <c r="B114" t="s">
        <v>81</v>
      </c>
      <c r="C114" t="s">
        <v>60</v>
      </c>
      <c r="D114" t="s">
        <v>414</v>
      </c>
      <c r="E114" s="16">
        <v>-13484416</v>
      </c>
    </row>
    <row r="115" spans="1:5" x14ac:dyDescent="0.25">
      <c r="A115" t="s">
        <v>80</v>
      </c>
      <c r="B115" t="s">
        <v>81</v>
      </c>
      <c r="C115" t="s">
        <v>61</v>
      </c>
      <c r="D115" t="s">
        <v>413</v>
      </c>
      <c r="E115" s="16">
        <v>-11996188</v>
      </c>
    </row>
    <row r="116" spans="1:5" x14ac:dyDescent="0.25">
      <c r="A116" t="s">
        <v>80</v>
      </c>
      <c r="B116" t="s">
        <v>81</v>
      </c>
      <c r="C116" t="s">
        <v>243</v>
      </c>
      <c r="D116" t="s">
        <v>244</v>
      </c>
      <c r="E116" s="16">
        <v>-15821060</v>
      </c>
    </row>
    <row r="117" spans="1:5" x14ac:dyDescent="0.25">
      <c r="A117" t="s">
        <v>80</v>
      </c>
      <c r="B117" t="s">
        <v>81</v>
      </c>
      <c r="C117" t="s">
        <v>245</v>
      </c>
      <c r="D117" t="s">
        <v>412</v>
      </c>
      <c r="E117" s="16">
        <v>-6621132</v>
      </c>
    </row>
    <row r="118" spans="1:5" x14ac:dyDescent="0.25">
      <c r="A118" t="s">
        <v>80</v>
      </c>
      <c r="B118" t="s">
        <v>81</v>
      </c>
      <c r="C118" t="s">
        <v>246</v>
      </c>
      <c r="D118" t="s">
        <v>247</v>
      </c>
      <c r="E118" s="16">
        <v>-5458620</v>
      </c>
    </row>
    <row r="119" spans="1:5" x14ac:dyDescent="0.25">
      <c r="A119" t="s">
        <v>80</v>
      </c>
      <c r="B119" t="s">
        <v>81</v>
      </c>
      <c r="C119" t="s">
        <v>248</v>
      </c>
      <c r="D119" t="s">
        <v>249</v>
      </c>
      <c r="E119" s="16">
        <v>-5124144</v>
      </c>
    </row>
    <row r="120" spans="1:5" x14ac:dyDescent="0.25">
      <c r="A120" t="s">
        <v>80</v>
      </c>
      <c r="B120" t="s">
        <v>81</v>
      </c>
      <c r="C120" t="s">
        <v>250</v>
      </c>
      <c r="D120" t="s">
        <v>251</v>
      </c>
      <c r="E120" s="16">
        <v>-9372471</v>
      </c>
    </row>
    <row r="121" spans="1:5" x14ac:dyDescent="0.25">
      <c r="A121" t="s">
        <v>80</v>
      </c>
      <c r="B121" t="s">
        <v>81</v>
      </c>
      <c r="C121" t="s">
        <v>252</v>
      </c>
      <c r="D121" t="s">
        <v>411</v>
      </c>
      <c r="E121" s="16">
        <v>-5913516</v>
      </c>
    </row>
    <row r="122" spans="1:5" x14ac:dyDescent="0.25">
      <c r="A122" t="s">
        <v>80</v>
      </c>
      <c r="B122" t="s">
        <v>81</v>
      </c>
      <c r="C122" t="s">
        <v>253</v>
      </c>
      <c r="D122" t="s">
        <v>254</v>
      </c>
      <c r="E122" s="16">
        <v>-4060236</v>
      </c>
    </row>
    <row r="123" spans="1:5" x14ac:dyDescent="0.25">
      <c r="A123" t="s">
        <v>80</v>
      </c>
      <c r="B123" t="s">
        <v>81</v>
      </c>
      <c r="C123" t="s">
        <v>255</v>
      </c>
      <c r="D123" t="s">
        <v>256</v>
      </c>
      <c r="E123" s="16">
        <v>-6208356</v>
      </c>
    </row>
    <row r="124" spans="1:5" x14ac:dyDescent="0.25">
      <c r="A124" t="s">
        <v>80</v>
      </c>
      <c r="B124" t="s">
        <v>81</v>
      </c>
      <c r="C124" t="s">
        <v>257</v>
      </c>
      <c r="D124" t="s">
        <v>410</v>
      </c>
      <c r="E124" s="16">
        <v>-6115692</v>
      </c>
    </row>
    <row r="125" spans="1:5" x14ac:dyDescent="0.25">
      <c r="A125" t="s">
        <v>80</v>
      </c>
      <c r="B125" t="s">
        <v>81</v>
      </c>
      <c r="C125" t="s">
        <v>258</v>
      </c>
      <c r="D125" t="s">
        <v>259</v>
      </c>
      <c r="E125" s="16">
        <v>-5652372</v>
      </c>
    </row>
    <row r="126" spans="1:5" x14ac:dyDescent="0.25">
      <c r="A126" t="s">
        <v>80</v>
      </c>
      <c r="B126" t="s">
        <v>81</v>
      </c>
      <c r="C126" t="s">
        <v>260</v>
      </c>
      <c r="D126" t="s">
        <v>409</v>
      </c>
      <c r="E126" s="16">
        <v>-7345596</v>
      </c>
    </row>
    <row r="127" spans="1:5" x14ac:dyDescent="0.25">
      <c r="A127" t="s">
        <v>80</v>
      </c>
      <c r="B127" t="s">
        <v>81</v>
      </c>
      <c r="C127" t="s">
        <v>261</v>
      </c>
      <c r="D127" t="s">
        <v>262</v>
      </c>
      <c r="E127" s="16">
        <v>-17913112</v>
      </c>
    </row>
    <row r="128" spans="1:5" x14ac:dyDescent="0.25">
      <c r="A128" t="s">
        <v>80</v>
      </c>
      <c r="B128" t="s">
        <v>81</v>
      </c>
      <c r="C128" t="s">
        <v>263</v>
      </c>
      <c r="D128" t="s">
        <v>408</v>
      </c>
      <c r="E128" s="16">
        <v>-5518317</v>
      </c>
    </row>
    <row r="129" spans="1:5" x14ac:dyDescent="0.25">
      <c r="A129" t="s">
        <v>80</v>
      </c>
      <c r="B129" t="s">
        <v>81</v>
      </c>
      <c r="C129" t="s">
        <v>264</v>
      </c>
      <c r="D129" t="s">
        <v>407</v>
      </c>
      <c r="E129" s="16">
        <v>-18088592</v>
      </c>
    </row>
    <row r="130" spans="1:5" x14ac:dyDescent="0.25">
      <c r="A130" t="s">
        <v>80</v>
      </c>
      <c r="B130" t="s">
        <v>81</v>
      </c>
      <c r="C130" t="s">
        <v>62</v>
      </c>
      <c r="D130" t="s">
        <v>406</v>
      </c>
      <c r="E130" s="16">
        <v>-4043476</v>
      </c>
    </row>
    <row r="131" spans="1:5" x14ac:dyDescent="0.25">
      <c r="A131" t="s">
        <v>80</v>
      </c>
      <c r="B131" t="s">
        <v>81</v>
      </c>
      <c r="C131" t="s">
        <v>265</v>
      </c>
      <c r="D131" t="s">
        <v>405</v>
      </c>
      <c r="E131" s="16">
        <v>-17973504</v>
      </c>
    </row>
    <row r="132" spans="1:5" x14ac:dyDescent="0.25">
      <c r="A132" t="s">
        <v>80</v>
      </c>
      <c r="B132" t="s">
        <v>81</v>
      </c>
      <c r="C132" t="s">
        <v>266</v>
      </c>
      <c r="D132" t="s">
        <v>404</v>
      </c>
      <c r="E132" s="16">
        <v>-6094416</v>
      </c>
    </row>
    <row r="133" spans="1:5" x14ac:dyDescent="0.25">
      <c r="A133" t="s">
        <v>80</v>
      </c>
      <c r="B133" t="s">
        <v>81</v>
      </c>
      <c r="C133" t="s">
        <v>267</v>
      </c>
      <c r="D133" t="s">
        <v>268</v>
      </c>
      <c r="E133" s="16">
        <v>-4881576</v>
      </c>
    </row>
    <row r="134" spans="1:5" x14ac:dyDescent="0.25">
      <c r="A134" t="s">
        <v>80</v>
      </c>
      <c r="B134" t="s">
        <v>81</v>
      </c>
      <c r="C134" t="s">
        <v>269</v>
      </c>
      <c r="D134" t="s">
        <v>270</v>
      </c>
      <c r="E134" s="16">
        <v>-7307256</v>
      </c>
    </row>
    <row r="135" spans="1:5" x14ac:dyDescent="0.25">
      <c r="A135" t="s">
        <v>80</v>
      </c>
      <c r="B135" t="s">
        <v>81</v>
      </c>
      <c r="C135" t="s">
        <v>271</v>
      </c>
      <c r="D135" t="s">
        <v>272</v>
      </c>
      <c r="E135" s="16">
        <v>-5407140</v>
      </c>
    </row>
    <row r="136" spans="1:5" x14ac:dyDescent="0.25">
      <c r="A136" t="s">
        <v>80</v>
      </c>
      <c r="B136" t="s">
        <v>81</v>
      </c>
      <c r="C136" t="s">
        <v>273</v>
      </c>
      <c r="D136" t="s">
        <v>403</v>
      </c>
      <c r="E136" s="16">
        <v>-8492100</v>
      </c>
    </row>
    <row r="137" spans="1:5" x14ac:dyDescent="0.25">
      <c r="A137" t="s">
        <v>80</v>
      </c>
      <c r="B137" t="s">
        <v>81</v>
      </c>
      <c r="C137" t="s">
        <v>274</v>
      </c>
      <c r="D137" t="s">
        <v>275</v>
      </c>
      <c r="E137" s="16">
        <v>-7428540</v>
      </c>
    </row>
    <row r="138" spans="1:5" x14ac:dyDescent="0.25">
      <c r="A138" t="s">
        <v>80</v>
      </c>
      <c r="B138" t="s">
        <v>81</v>
      </c>
      <c r="C138" t="s">
        <v>276</v>
      </c>
      <c r="D138" t="s">
        <v>277</v>
      </c>
      <c r="E138" s="16">
        <v>-7064688</v>
      </c>
    </row>
    <row r="139" spans="1:5" x14ac:dyDescent="0.25">
      <c r="A139" t="s">
        <v>80</v>
      </c>
      <c r="B139" t="s">
        <v>81</v>
      </c>
      <c r="C139" t="s">
        <v>278</v>
      </c>
      <c r="D139" t="s">
        <v>402</v>
      </c>
      <c r="E139" s="16">
        <v>-6458268</v>
      </c>
    </row>
    <row r="140" spans="1:5" x14ac:dyDescent="0.25">
      <c r="A140" t="s">
        <v>80</v>
      </c>
      <c r="B140" t="s">
        <v>81</v>
      </c>
      <c r="C140" t="s">
        <v>279</v>
      </c>
      <c r="D140" t="s">
        <v>280</v>
      </c>
      <c r="E140" s="16">
        <v>-5730564</v>
      </c>
    </row>
    <row r="141" spans="1:5" x14ac:dyDescent="0.25">
      <c r="A141" t="s">
        <v>80</v>
      </c>
      <c r="B141" t="s">
        <v>81</v>
      </c>
      <c r="C141" t="s">
        <v>67</v>
      </c>
      <c r="D141" t="s">
        <v>68</v>
      </c>
      <c r="E141" s="16">
        <v>-4538008</v>
      </c>
    </row>
    <row r="142" spans="1:5" x14ac:dyDescent="0.25">
      <c r="A142" t="s">
        <v>80</v>
      </c>
      <c r="B142" t="s">
        <v>81</v>
      </c>
      <c r="C142" t="s">
        <v>281</v>
      </c>
      <c r="D142" t="s">
        <v>282</v>
      </c>
      <c r="E142" s="16">
        <v>-8643810</v>
      </c>
    </row>
    <row r="143" spans="1:5" x14ac:dyDescent="0.25">
      <c r="A143" t="s">
        <v>80</v>
      </c>
      <c r="B143" t="s">
        <v>81</v>
      </c>
      <c r="C143" t="s">
        <v>283</v>
      </c>
      <c r="D143" t="s">
        <v>401</v>
      </c>
      <c r="E143" s="16">
        <v>-6458268</v>
      </c>
    </row>
    <row r="144" spans="1:5" x14ac:dyDescent="0.25">
      <c r="A144" t="s">
        <v>80</v>
      </c>
      <c r="B144" t="s">
        <v>81</v>
      </c>
      <c r="C144" t="s">
        <v>284</v>
      </c>
      <c r="D144" t="s">
        <v>400</v>
      </c>
      <c r="E144" s="16">
        <v>-19800000</v>
      </c>
    </row>
    <row r="145" spans="1:5" x14ac:dyDescent="0.25">
      <c r="A145" t="s">
        <v>80</v>
      </c>
      <c r="B145" t="s">
        <v>81</v>
      </c>
      <c r="C145" t="s">
        <v>285</v>
      </c>
      <c r="D145" t="s">
        <v>399</v>
      </c>
      <c r="E145" s="16">
        <v>-6700836</v>
      </c>
    </row>
    <row r="146" spans="1:5" x14ac:dyDescent="0.25">
      <c r="A146" t="s">
        <v>80</v>
      </c>
      <c r="B146" t="s">
        <v>81</v>
      </c>
      <c r="C146" t="s">
        <v>286</v>
      </c>
      <c r="D146" t="s">
        <v>287</v>
      </c>
      <c r="E146" s="16">
        <v>-14800000</v>
      </c>
    </row>
    <row r="147" spans="1:5" x14ac:dyDescent="0.25">
      <c r="A147" t="s">
        <v>80</v>
      </c>
      <c r="B147" t="s">
        <v>81</v>
      </c>
      <c r="C147" t="s">
        <v>288</v>
      </c>
      <c r="D147" t="s">
        <v>289</v>
      </c>
      <c r="E147" s="16">
        <v>-6579552</v>
      </c>
    </row>
    <row r="148" spans="1:5" x14ac:dyDescent="0.25">
      <c r="A148" t="s">
        <v>80</v>
      </c>
      <c r="B148" t="s">
        <v>81</v>
      </c>
      <c r="C148" t="s">
        <v>290</v>
      </c>
      <c r="D148" t="s">
        <v>291</v>
      </c>
      <c r="E148" s="16">
        <v>-16792344</v>
      </c>
    </row>
    <row r="149" spans="1:5" x14ac:dyDescent="0.25">
      <c r="A149" t="s">
        <v>80</v>
      </c>
      <c r="B149" t="s">
        <v>81</v>
      </c>
      <c r="C149" t="s">
        <v>292</v>
      </c>
      <c r="D149" t="s">
        <v>398</v>
      </c>
      <c r="E149" s="16">
        <v>-5669220</v>
      </c>
    </row>
    <row r="150" spans="1:5" x14ac:dyDescent="0.25">
      <c r="A150" t="s">
        <v>80</v>
      </c>
      <c r="B150" t="s">
        <v>81</v>
      </c>
      <c r="C150" t="s">
        <v>293</v>
      </c>
      <c r="D150" t="s">
        <v>294</v>
      </c>
      <c r="E150" s="16">
        <v>-6225204</v>
      </c>
    </row>
    <row r="151" spans="1:5" x14ac:dyDescent="0.25">
      <c r="A151" t="s">
        <v>80</v>
      </c>
      <c r="B151" t="s">
        <v>81</v>
      </c>
      <c r="C151" t="s">
        <v>295</v>
      </c>
      <c r="D151" t="s">
        <v>296</v>
      </c>
      <c r="E151" s="16">
        <v>-6199932</v>
      </c>
    </row>
    <row r="152" spans="1:5" x14ac:dyDescent="0.25">
      <c r="A152" t="s">
        <v>80</v>
      </c>
      <c r="B152" t="s">
        <v>81</v>
      </c>
      <c r="C152" t="s">
        <v>297</v>
      </c>
      <c r="D152" t="s">
        <v>397</v>
      </c>
      <c r="E152" s="16">
        <v>-6520044</v>
      </c>
    </row>
    <row r="153" spans="1:5" x14ac:dyDescent="0.25">
      <c r="A153" t="s">
        <v>80</v>
      </c>
      <c r="B153" t="s">
        <v>81</v>
      </c>
      <c r="C153" t="s">
        <v>298</v>
      </c>
      <c r="D153" t="s">
        <v>396</v>
      </c>
      <c r="E153" s="16">
        <v>-5930364</v>
      </c>
    </row>
    <row r="154" spans="1:5" x14ac:dyDescent="0.25">
      <c r="A154" t="s">
        <v>80</v>
      </c>
      <c r="B154" t="s">
        <v>81</v>
      </c>
      <c r="C154" t="s">
        <v>299</v>
      </c>
      <c r="D154" t="s">
        <v>300</v>
      </c>
      <c r="E154" s="16">
        <v>-6166236</v>
      </c>
    </row>
    <row r="155" spans="1:5" x14ac:dyDescent="0.25">
      <c r="A155" t="s">
        <v>80</v>
      </c>
      <c r="B155" t="s">
        <v>81</v>
      </c>
      <c r="C155" t="s">
        <v>301</v>
      </c>
      <c r="D155" t="s">
        <v>302</v>
      </c>
      <c r="E155" s="16">
        <v>-6418956</v>
      </c>
    </row>
    <row r="156" spans="1:5" x14ac:dyDescent="0.25">
      <c r="A156" t="s">
        <v>80</v>
      </c>
      <c r="B156" t="s">
        <v>81</v>
      </c>
      <c r="C156" t="s">
        <v>303</v>
      </c>
      <c r="D156" t="s">
        <v>304</v>
      </c>
      <c r="E156" s="16">
        <v>-7064688</v>
      </c>
    </row>
    <row r="157" spans="1:5" x14ac:dyDescent="0.25">
      <c r="A157" t="s">
        <v>80</v>
      </c>
      <c r="B157" t="s">
        <v>81</v>
      </c>
      <c r="C157" t="s">
        <v>69</v>
      </c>
      <c r="D157" t="s">
        <v>395</v>
      </c>
      <c r="E157" s="16">
        <v>-1677692</v>
      </c>
    </row>
    <row r="158" spans="1:5" x14ac:dyDescent="0.25">
      <c r="A158" t="s">
        <v>80</v>
      </c>
      <c r="B158" t="s">
        <v>81</v>
      </c>
      <c r="C158" t="s">
        <v>305</v>
      </c>
      <c r="D158" t="s">
        <v>394</v>
      </c>
      <c r="E158" s="16">
        <v>-8492310</v>
      </c>
    </row>
    <row r="159" spans="1:5" x14ac:dyDescent="0.25">
      <c r="A159" t="s">
        <v>80</v>
      </c>
      <c r="B159" t="s">
        <v>81</v>
      </c>
      <c r="C159" t="s">
        <v>306</v>
      </c>
      <c r="D159" t="s">
        <v>307</v>
      </c>
      <c r="E159" s="16">
        <v>-17384772</v>
      </c>
    </row>
    <row r="160" spans="1:5" x14ac:dyDescent="0.25">
      <c r="A160" t="s">
        <v>80</v>
      </c>
      <c r="B160" t="s">
        <v>81</v>
      </c>
      <c r="C160" t="s">
        <v>308</v>
      </c>
      <c r="D160" t="s">
        <v>309</v>
      </c>
      <c r="E160" s="16">
        <v>-6974940</v>
      </c>
    </row>
    <row r="161" spans="1:5" x14ac:dyDescent="0.25">
      <c r="A161" t="s">
        <v>80</v>
      </c>
      <c r="B161" t="s">
        <v>81</v>
      </c>
      <c r="C161" t="s">
        <v>310</v>
      </c>
      <c r="D161" t="s">
        <v>311</v>
      </c>
      <c r="E161" s="16">
        <v>-7227660</v>
      </c>
    </row>
    <row r="162" spans="1:5" x14ac:dyDescent="0.25">
      <c r="A162" t="s">
        <v>80</v>
      </c>
      <c r="B162" t="s">
        <v>81</v>
      </c>
      <c r="C162" t="s">
        <v>312</v>
      </c>
      <c r="D162" t="s">
        <v>313</v>
      </c>
      <c r="E162" s="16">
        <v>-6857004</v>
      </c>
    </row>
    <row r="163" spans="1:5" x14ac:dyDescent="0.25">
      <c r="A163" t="s">
        <v>80</v>
      </c>
      <c r="B163" t="s">
        <v>81</v>
      </c>
      <c r="C163" t="s">
        <v>314</v>
      </c>
      <c r="D163" t="s">
        <v>393</v>
      </c>
      <c r="E163" s="16">
        <v>-5993346</v>
      </c>
    </row>
    <row r="164" spans="1:5" x14ac:dyDescent="0.25">
      <c r="A164" t="s">
        <v>80</v>
      </c>
      <c r="B164" t="s">
        <v>81</v>
      </c>
      <c r="C164" t="s">
        <v>315</v>
      </c>
      <c r="D164" t="s">
        <v>392</v>
      </c>
      <c r="E164" s="16">
        <v>-6924396</v>
      </c>
    </row>
    <row r="165" spans="1:5" x14ac:dyDescent="0.25">
      <c r="A165" t="s">
        <v>80</v>
      </c>
      <c r="B165" t="s">
        <v>81</v>
      </c>
      <c r="C165" t="s">
        <v>316</v>
      </c>
      <c r="D165" t="s">
        <v>317</v>
      </c>
      <c r="E165" s="16">
        <v>-18115288</v>
      </c>
    </row>
    <row r="166" spans="1:5" x14ac:dyDescent="0.25">
      <c r="A166" t="s">
        <v>80</v>
      </c>
      <c r="B166" t="s">
        <v>81</v>
      </c>
      <c r="C166" t="s">
        <v>318</v>
      </c>
      <c r="D166" t="s">
        <v>391</v>
      </c>
      <c r="E166" s="16">
        <v>-6216780</v>
      </c>
    </row>
    <row r="167" spans="1:5" x14ac:dyDescent="0.25">
      <c r="A167" t="s">
        <v>80</v>
      </c>
      <c r="B167" t="s">
        <v>81</v>
      </c>
      <c r="C167" t="s">
        <v>70</v>
      </c>
      <c r="D167" t="s">
        <v>71</v>
      </c>
      <c r="E167" s="16">
        <v>-11016104</v>
      </c>
    </row>
    <row r="168" spans="1:5" x14ac:dyDescent="0.25">
      <c r="A168" t="s">
        <v>80</v>
      </c>
      <c r="B168" t="s">
        <v>81</v>
      </c>
      <c r="C168" t="s">
        <v>319</v>
      </c>
      <c r="D168" t="s">
        <v>320</v>
      </c>
      <c r="E168" s="16">
        <v>-7354020</v>
      </c>
    </row>
    <row r="169" spans="1:5" x14ac:dyDescent="0.25">
      <c r="A169" t="s">
        <v>80</v>
      </c>
      <c r="B169" t="s">
        <v>81</v>
      </c>
      <c r="C169" t="s">
        <v>321</v>
      </c>
      <c r="D169" t="s">
        <v>322</v>
      </c>
      <c r="E169" s="16">
        <v>-7429836</v>
      </c>
    </row>
    <row r="170" spans="1:5" x14ac:dyDescent="0.25">
      <c r="A170" t="s">
        <v>80</v>
      </c>
      <c r="B170" t="s">
        <v>81</v>
      </c>
      <c r="C170" t="s">
        <v>323</v>
      </c>
      <c r="D170" t="s">
        <v>324</v>
      </c>
      <c r="E170" s="16">
        <v>-5854548</v>
      </c>
    </row>
    <row r="171" spans="1:5" x14ac:dyDescent="0.25">
      <c r="A171" t="s">
        <v>80</v>
      </c>
      <c r="B171" t="s">
        <v>81</v>
      </c>
      <c r="C171" t="s">
        <v>325</v>
      </c>
      <c r="D171" t="s">
        <v>390</v>
      </c>
      <c r="E171" s="16">
        <v>-6115692</v>
      </c>
    </row>
    <row r="172" spans="1:5" x14ac:dyDescent="0.25">
      <c r="A172" t="s">
        <v>80</v>
      </c>
      <c r="B172" t="s">
        <v>81</v>
      </c>
      <c r="C172" t="s">
        <v>326</v>
      </c>
      <c r="D172" t="s">
        <v>389</v>
      </c>
      <c r="E172" s="16">
        <v>-6663252</v>
      </c>
    </row>
    <row r="173" spans="1:5" x14ac:dyDescent="0.25">
      <c r="A173" t="s">
        <v>80</v>
      </c>
      <c r="B173" t="s">
        <v>81</v>
      </c>
      <c r="C173" t="s">
        <v>72</v>
      </c>
      <c r="D173" t="s">
        <v>327</v>
      </c>
      <c r="E173" s="16">
        <v>-3668736</v>
      </c>
    </row>
    <row r="174" spans="1:5" x14ac:dyDescent="0.25">
      <c r="A174" t="s">
        <v>80</v>
      </c>
      <c r="B174" t="s">
        <v>81</v>
      </c>
      <c r="C174" t="s">
        <v>328</v>
      </c>
      <c r="D174" t="s">
        <v>329</v>
      </c>
      <c r="E174" s="16">
        <v>-6098844</v>
      </c>
    </row>
    <row r="175" spans="1:5" x14ac:dyDescent="0.25">
      <c r="A175" t="s">
        <v>80</v>
      </c>
      <c r="B175" t="s">
        <v>81</v>
      </c>
      <c r="C175" t="s">
        <v>330</v>
      </c>
      <c r="D175" t="s">
        <v>331</v>
      </c>
      <c r="E175" s="16">
        <v>-9372471</v>
      </c>
    </row>
    <row r="176" spans="1:5" x14ac:dyDescent="0.25">
      <c r="A176" t="s">
        <v>80</v>
      </c>
      <c r="B176" t="s">
        <v>81</v>
      </c>
      <c r="C176" t="s">
        <v>332</v>
      </c>
      <c r="D176" t="s">
        <v>333</v>
      </c>
      <c r="E176" s="16">
        <v>-7008636</v>
      </c>
    </row>
    <row r="177" spans="1:5" x14ac:dyDescent="0.25">
      <c r="A177" t="s">
        <v>80</v>
      </c>
      <c r="B177" t="s">
        <v>81</v>
      </c>
      <c r="C177" t="s">
        <v>334</v>
      </c>
      <c r="D177" t="s">
        <v>335</v>
      </c>
      <c r="E177" s="16">
        <v>-3487448</v>
      </c>
    </row>
    <row r="178" spans="1:5" x14ac:dyDescent="0.25">
      <c r="A178" t="s">
        <v>80</v>
      </c>
      <c r="B178" t="s">
        <v>81</v>
      </c>
      <c r="C178" t="s">
        <v>336</v>
      </c>
      <c r="D178" t="s">
        <v>337</v>
      </c>
      <c r="E178" s="16">
        <v>-5913516</v>
      </c>
    </row>
    <row r="179" spans="1:5" x14ac:dyDescent="0.25">
      <c r="A179" t="s">
        <v>80</v>
      </c>
      <c r="B179" t="s">
        <v>81</v>
      </c>
      <c r="C179" t="s">
        <v>338</v>
      </c>
      <c r="D179" t="s">
        <v>388</v>
      </c>
      <c r="E179" s="16">
        <v>-7227660</v>
      </c>
    </row>
    <row r="180" spans="1:5" x14ac:dyDescent="0.25">
      <c r="A180" t="s">
        <v>80</v>
      </c>
      <c r="B180" t="s">
        <v>81</v>
      </c>
      <c r="C180" t="s">
        <v>339</v>
      </c>
      <c r="D180" t="s">
        <v>387</v>
      </c>
      <c r="E180" s="16">
        <v>-7059180</v>
      </c>
    </row>
    <row r="181" spans="1:5" x14ac:dyDescent="0.25">
      <c r="A181" t="s">
        <v>80</v>
      </c>
      <c r="B181" t="s">
        <v>81</v>
      </c>
      <c r="C181" t="s">
        <v>340</v>
      </c>
      <c r="D181" t="s">
        <v>386</v>
      </c>
      <c r="E181" s="16">
        <v>-6215700</v>
      </c>
    </row>
    <row r="182" spans="1:5" x14ac:dyDescent="0.25">
      <c r="A182" t="s">
        <v>80</v>
      </c>
      <c r="B182" t="s">
        <v>81</v>
      </c>
      <c r="C182" t="s">
        <v>341</v>
      </c>
      <c r="D182" t="s">
        <v>342</v>
      </c>
      <c r="E182" s="16">
        <v>-6520044</v>
      </c>
    </row>
    <row r="183" spans="1:5" x14ac:dyDescent="0.25">
      <c r="A183" t="s">
        <v>80</v>
      </c>
      <c r="B183" t="s">
        <v>81</v>
      </c>
      <c r="C183" t="s">
        <v>343</v>
      </c>
      <c r="D183" t="s">
        <v>344</v>
      </c>
      <c r="E183" s="16">
        <v>-5846124</v>
      </c>
    </row>
    <row r="184" spans="1:5" x14ac:dyDescent="0.25">
      <c r="A184" t="s">
        <v>80</v>
      </c>
      <c r="B184" t="s">
        <v>81</v>
      </c>
      <c r="C184" t="s">
        <v>345</v>
      </c>
      <c r="D184" t="s">
        <v>346</v>
      </c>
      <c r="E184" s="16">
        <v>-5087964</v>
      </c>
    </row>
    <row r="185" spans="1:5" x14ac:dyDescent="0.25">
      <c r="A185" t="s">
        <v>80</v>
      </c>
      <c r="B185" t="s">
        <v>81</v>
      </c>
      <c r="C185" t="s">
        <v>347</v>
      </c>
      <c r="D185" t="s">
        <v>385</v>
      </c>
      <c r="E185" s="16">
        <v>-5609280</v>
      </c>
    </row>
    <row r="186" spans="1:5" x14ac:dyDescent="0.25">
      <c r="A186" t="s">
        <v>80</v>
      </c>
      <c r="B186" t="s">
        <v>81</v>
      </c>
      <c r="C186" t="s">
        <v>348</v>
      </c>
      <c r="D186" t="s">
        <v>349</v>
      </c>
      <c r="E186" s="16">
        <v>-18115288</v>
      </c>
    </row>
    <row r="187" spans="1:5" x14ac:dyDescent="0.25">
      <c r="A187" t="s">
        <v>80</v>
      </c>
      <c r="B187" t="s">
        <v>81</v>
      </c>
      <c r="C187" t="s">
        <v>350</v>
      </c>
      <c r="D187" t="s">
        <v>351</v>
      </c>
      <c r="E187" s="16">
        <v>-8643810</v>
      </c>
    </row>
    <row r="188" spans="1:5" x14ac:dyDescent="0.25">
      <c r="A188" t="s">
        <v>80</v>
      </c>
      <c r="B188" t="s">
        <v>81</v>
      </c>
      <c r="C188" t="s">
        <v>352</v>
      </c>
      <c r="D188" t="s">
        <v>353</v>
      </c>
      <c r="E188" s="16">
        <v>-5366712</v>
      </c>
    </row>
    <row r="189" spans="1:5" x14ac:dyDescent="0.25">
      <c r="A189" t="s">
        <v>80</v>
      </c>
      <c r="B189" t="s">
        <v>81</v>
      </c>
      <c r="C189" t="s">
        <v>354</v>
      </c>
      <c r="D189" t="s">
        <v>355</v>
      </c>
      <c r="E189" s="16">
        <v>-6570588</v>
      </c>
    </row>
    <row r="190" spans="1:5" x14ac:dyDescent="0.25">
      <c r="A190" t="s">
        <v>80</v>
      </c>
      <c r="B190" t="s">
        <v>81</v>
      </c>
      <c r="C190" t="s">
        <v>356</v>
      </c>
      <c r="D190" t="s">
        <v>384</v>
      </c>
      <c r="E190" s="16">
        <v>-6528468</v>
      </c>
    </row>
    <row r="191" spans="1:5" x14ac:dyDescent="0.25">
      <c r="A191" t="s">
        <v>80</v>
      </c>
      <c r="B191" t="s">
        <v>81</v>
      </c>
      <c r="C191" t="s">
        <v>357</v>
      </c>
      <c r="D191" t="s">
        <v>358</v>
      </c>
      <c r="E191" s="16">
        <v>-5913516</v>
      </c>
    </row>
    <row r="192" spans="1:5" x14ac:dyDescent="0.25">
      <c r="A192" t="s">
        <v>80</v>
      </c>
      <c r="B192" t="s">
        <v>81</v>
      </c>
      <c r="C192" t="s">
        <v>359</v>
      </c>
      <c r="D192" t="s">
        <v>360</v>
      </c>
      <c r="E192" s="16">
        <v>-2139652</v>
      </c>
    </row>
    <row r="193" spans="1:5" x14ac:dyDescent="0.25">
      <c r="A193" t="s">
        <v>80</v>
      </c>
      <c r="B193" t="s">
        <v>81</v>
      </c>
      <c r="C193" t="s">
        <v>74</v>
      </c>
      <c r="D193" t="s">
        <v>361</v>
      </c>
      <c r="E193" s="16">
        <v>-1448884</v>
      </c>
    </row>
    <row r="194" spans="1:5" x14ac:dyDescent="0.25">
      <c r="A194" t="s">
        <v>80</v>
      </c>
      <c r="B194" t="s">
        <v>81</v>
      </c>
      <c r="C194" t="s">
        <v>76</v>
      </c>
      <c r="D194" t="s">
        <v>77</v>
      </c>
      <c r="E194" s="16">
        <v>-4901860</v>
      </c>
    </row>
    <row r="195" spans="1:5" x14ac:dyDescent="0.25">
      <c r="A195" t="s">
        <v>80</v>
      </c>
      <c r="B195" t="s">
        <v>81</v>
      </c>
      <c r="C195" t="s">
        <v>362</v>
      </c>
      <c r="D195" t="s">
        <v>363</v>
      </c>
      <c r="E195" s="16">
        <v>-6621132</v>
      </c>
    </row>
    <row r="196" spans="1:5" x14ac:dyDescent="0.25">
      <c r="A196" t="s">
        <v>80</v>
      </c>
      <c r="B196" t="s">
        <v>81</v>
      </c>
      <c r="C196" t="s">
        <v>78</v>
      </c>
      <c r="D196" t="s">
        <v>79</v>
      </c>
      <c r="E196" s="16">
        <v>-4498284</v>
      </c>
    </row>
    <row r="197" spans="1:5" x14ac:dyDescent="0.25">
      <c r="A197" t="s">
        <v>80</v>
      </c>
      <c r="B197" t="s">
        <v>81</v>
      </c>
      <c r="C197" t="s">
        <v>364</v>
      </c>
      <c r="D197" t="s">
        <v>365</v>
      </c>
      <c r="E197" s="16">
        <v>-5812428</v>
      </c>
    </row>
    <row r="198" spans="1:5" x14ac:dyDescent="0.25">
      <c r="A198" t="s">
        <v>80</v>
      </c>
      <c r="B198" t="s">
        <v>81</v>
      </c>
      <c r="C198" t="s">
        <v>366</v>
      </c>
      <c r="D198" t="s">
        <v>367</v>
      </c>
      <c r="E198" s="16">
        <v>-5952918</v>
      </c>
    </row>
    <row r="199" spans="1:5" x14ac:dyDescent="0.25">
      <c r="A199" t="s">
        <v>80</v>
      </c>
      <c r="B199" t="s">
        <v>81</v>
      </c>
      <c r="C199" t="s">
        <v>368</v>
      </c>
      <c r="D199" t="s">
        <v>369</v>
      </c>
      <c r="E199" s="16">
        <v>-5730564</v>
      </c>
    </row>
    <row r="200" spans="1:5" x14ac:dyDescent="0.25">
      <c r="A200" t="s">
        <v>80</v>
      </c>
      <c r="B200" t="s">
        <v>81</v>
      </c>
      <c r="C200" t="s">
        <v>370</v>
      </c>
      <c r="D200" t="s">
        <v>371</v>
      </c>
      <c r="E200" s="16">
        <v>-5366712</v>
      </c>
    </row>
    <row r="201" spans="1:5" x14ac:dyDescent="0.25">
      <c r="A201" t="s">
        <v>80</v>
      </c>
      <c r="B201" t="s">
        <v>81</v>
      </c>
      <c r="C201" t="s">
        <v>372</v>
      </c>
      <c r="D201" t="s">
        <v>373</v>
      </c>
      <c r="E201" s="16">
        <v>-18526640</v>
      </c>
    </row>
    <row r="202" spans="1:5" x14ac:dyDescent="0.25">
      <c r="A202" t="s">
        <v>80</v>
      </c>
      <c r="B202" t="s">
        <v>81</v>
      </c>
      <c r="C202" t="s">
        <v>374</v>
      </c>
      <c r="D202" t="s">
        <v>375</v>
      </c>
      <c r="E202" s="16">
        <v>-7025484</v>
      </c>
    </row>
    <row r="203" spans="1:5" x14ac:dyDescent="0.25">
      <c r="A203" t="s">
        <v>80</v>
      </c>
      <c r="B203" t="s">
        <v>81</v>
      </c>
      <c r="C203" t="s">
        <v>376</v>
      </c>
      <c r="D203" t="s">
        <v>377</v>
      </c>
      <c r="E203" s="16">
        <v>-6014604</v>
      </c>
    </row>
    <row r="204" spans="1:5" x14ac:dyDescent="0.25">
      <c r="A204" t="s">
        <v>80</v>
      </c>
      <c r="B204" t="s">
        <v>81</v>
      </c>
      <c r="C204" t="s">
        <v>378</v>
      </c>
      <c r="D204" t="s">
        <v>379</v>
      </c>
      <c r="E204" s="16">
        <v>-5868628</v>
      </c>
    </row>
    <row r="205" spans="1:5" x14ac:dyDescent="0.25">
      <c r="A205" t="s">
        <v>80</v>
      </c>
      <c r="B205" t="s">
        <v>81</v>
      </c>
      <c r="C205" t="s">
        <v>380</v>
      </c>
      <c r="D205" t="s">
        <v>381</v>
      </c>
      <c r="E205" s="16">
        <v>-6393684</v>
      </c>
    </row>
    <row r="206" spans="1:5" x14ac:dyDescent="0.25">
      <c r="A206" t="s">
        <v>80</v>
      </c>
      <c r="B206" t="s">
        <v>81</v>
      </c>
      <c r="C206" t="s">
        <v>382</v>
      </c>
      <c r="D206" t="s">
        <v>383</v>
      </c>
      <c r="E206" s="16">
        <v>-7185972</v>
      </c>
    </row>
    <row r="207" spans="1:5" x14ac:dyDescent="0.25">
      <c r="A207" t="s">
        <v>433</v>
      </c>
      <c r="E207" s="16">
        <v>-1420987533.8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COSTOS 2021 AMBULATORIOS</vt:lpstr>
      <vt:lpstr>COSTOS 2022-2023 AMBULATORIOS</vt:lpstr>
      <vt:lpstr>COSTOS 2021 HOSPITALARIOS</vt:lpstr>
      <vt:lpstr>COSTOS 2022-2023 HOSPITALARIOS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AD1COS04</dc:creator>
  <cp:lastModifiedBy>ANA YOLANDA DURAN RODRIGUEZ</cp:lastModifiedBy>
  <cp:lastPrinted>2023-03-23T14:40:44Z</cp:lastPrinted>
  <dcterms:created xsi:type="dcterms:W3CDTF">2023-02-21T14:20:10Z</dcterms:created>
  <dcterms:modified xsi:type="dcterms:W3CDTF">2024-04-21T18:06:56Z</dcterms:modified>
</cp:coreProperties>
</file>