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milia\Documents\OneDrive - SUBRED DE SERVICIOS DE SALUD SUROCCIDENTE\DOCUMENTOS CRISTIAN MURILLO\CONCEJO DE BOGOTÁ\PROPOSICIONES\615\"/>
    </mc:Choice>
  </mc:AlternateContent>
  <bookViews>
    <workbookView xWindow="0" yWindow="0" windowWidth="20490" windowHeight="7650"/>
  </bookViews>
  <sheets>
    <sheet name="MARZO 24" sheetId="1" r:id="rId1"/>
  </sheets>
  <definedNames>
    <definedName name="_xlnm._FilterDatabase" localSheetId="0" hidden="1">'MARZO 24'!$A$8:$L$19</definedName>
    <definedName name="_xlnm.Print_Area" localSheetId="0">'MARZO 24'!$B$1:$L$19</definedName>
    <definedName name="_xlnm.Print_Titles" localSheetId="0">'MARZO 24'!$1:$8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18" i="1"/>
  <c r="A17" i="1"/>
  <c r="A16" i="1"/>
  <c r="A15" i="1"/>
  <c r="A14" i="1"/>
  <c r="A13" i="1"/>
  <c r="A12" i="1"/>
  <c r="A11" i="1"/>
  <c r="A10" i="1"/>
  <c r="A9" i="1"/>
  <c r="K16" i="1" l="1"/>
  <c r="J16" i="1"/>
  <c r="I16" i="1"/>
  <c r="H16" i="1"/>
  <c r="G16" i="1"/>
  <c r="F16" i="1"/>
  <c r="E16" i="1"/>
  <c r="L15" i="1"/>
  <c r="L16" i="1" s="1"/>
  <c r="K14" i="1"/>
  <c r="J14" i="1"/>
  <c r="I14" i="1"/>
  <c r="H14" i="1"/>
  <c r="G14" i="1"/>
  <c r="F14" i="1"/>
  <c r="E14" i="1"/>
  <c r="L13" i="1"/>
  <c r="L14" i="1" s="1"/>
  <c r="K12" i="1"/>
  <c r="J12" i="1"/>
  <c r="I12" i="1"/>
  <c r="H12" i="1"/>
  <c r="G12" i="1"/>
  <c r="F12" i="1"/>
  <c r="E12" i="1"/>
  <c r="L11" i="1"/>
  <c r="K10" i="1"/>
  <c r="J10" i="1"/>
  <c r="I10" i="1"/>
  <c r="H10" i="1"/>
  <c r="G10" i="1"/>
  <c r="F10" i="1"/>
  <c r="E10" i="1"/>
  <c r="L9" i="1"/>
  <c r="K17" i="1" l="1"/>
  <c r="E17" i="1"/>
  <c r="F17" i="1"/>
  <c r="G17" i="1"/>
  <c r="H17" i="1"/>
  <c r="I17" i="1"/>
  <c r="J17" i="1"/>
  <c r="L12" i="1"/>
  <c r="L17" i="1" s="1"/>
  <c r="L10" i="1"/>
</calcChain>
</file>

<file path=xl/sharedStrings.xml><?xml version="1.0" encoding="utf-8"?>
<sst xmlns="http://schemas.openxmlformats.org/spreadsheetml/2006/main" count="28" uniqueCount="25">
  <si>
    <t>ESTADO DE CARTERA POR EDADES</t>
  </si>
  <si>
    <t>OFICINA DE CARTERA</t>
  </si>
  <si>
    <t>SUBRED INTEGRADA DE SERVICIOS DE SALUD SUR OCCIDENTE</t>
  </si>
  <si>
    <t>PLAN DE BENEFICIO</t>
  </si>
  <si>
    <t>DOCUMENTO</t>
  </si>
  <si>
    <t>TERPRINOM</t>
  </si>
  <si>
    <t>0 a 30 días</t>
  </si>
  <si>
    <t>31 a 60 días</t>
  </si>
  <si>
    <t>61 a 90 días</t>
  </si>
  <si>
    <t>90 a 180 días</t>
  </si>
  <si>
    <t>180 a 360 días</t>
  </si>
  <si>
    <t>Mayor a 361 días</t>
  </si>
  <si>
    <t>Giro abono a facturación pendiente por identificar</t>
  </si>
  <si>
    <t>A_CONTRIBUTIVO</t>
  </si>
  <si>
    <t>CAPITAL SALUD ENTIDAD PROMOTORA DE SALUD DEL REGIMEN SUBSIDIADO S.A.S.</t>
  </si>
  <si>
    <t>Total A_CONTRIBUTIVO</t>
  </si>
  <si>
    <t>C_SUBSIDIADO</t>
  </si>
  <si>
    <t>Total C_SUBSIDIADO</t>
  </si>
  <si>
    <t>PGP</t>
  </si>
  <si>
    <t>Total PGP</t>
  </si>
  <si>
    <t>PYD</t>
  </si>
  <si>
    <t>Total PYD</t>
  </si>
  <si>
    <t>Total general</t>
  </si>
  <si>
    <t>MARZO 2024</t>
  </si>
  <si>
    <t>CARTERA 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</si>
</sst>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1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2" fillId="2" borderId="9" xfId="0" applyFont="1" applyFill="1" applyBorder="1" applyAlignment="1">
      <alignment horizontal="center" vertical="center" wrapText="1"/>
    </xf>
    <xf numFmtId="164" fontId="2" fillId="2" borderId="10" xfId="1" applyNumberFormat="1" applyFont="1" applyFill="1" applyBorder="1" applyAlignment="1">
      <alignment horizontal="center" vertical="center" wrapText="1"/>
    </xf>
    <xf numFmtId="164" fontId="6" fillId="2" borderId="10" xfId="1" applyNumberFormat="1" applyFont="1" applyFill="1" applyBorder="1" applyAlignment="1">
      <alignment horizontal="center" vertical="center" wrapText="1"/>
    </xf>
    <xf numFmtId="0" fontId="0" fillId="0" borderId="9" xfId="0" applyBorder="1"/>
    <xf numFmtId="164" fontId="0" fillId="0" borderId="9" xfId="1" applyNumberFormat="1" applyFont="1" applyBorder="1"/>
    <xf numFmtId="0" fontId="0" fillId="0" borderId="9" xfId="0" applyFill="1" applyBorder="1"/>
    <xf numFmtId="164" fontId="0" fillId="0" borderId="9" xfId="1" applyNumberFormat="1" applyFont="1" applyFill="1" applyBorder="1"/>
    <xf numFmtId="164" fontId="3" fillId="3" borderId="12" xfId="1" applyNumberFormat="1" applyFont="1" applyFill="1" applyBorder="1"/>
    <xf numFmtId="164" fontId="3" fillId="3" borderId="13" xfId="1" applyNumberFormat="1" applyFont="1" applyFill="1" applyBorder="1"/>
    <xf numFmtId="0" fontId="0" fillId="0" borderId="14" xfId="0" applyBorder="1"/>
    <xf numFmtId="164" fontId="0" fillId="0" borderId="0" xfId="0" applyNumberFormat="1"/>
    <xf numFmtId="164" fontId="3" fillId="3" borderId="11" xfId="1" applyNumberFormat="1" applyFont="1" applyFill="1" applyBorder="1"/>
    <xf numFmtId="164" fontId="0" fillId="0" borderId="0" xfId="1" applyNumberFormat="1" applyFont="1"/>
    <xf numFmtId="0" fontId="3" fillId="3" borderId="11" xfId="0" applyFont="1" applyFill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0</xdr:row>
      <xdr:rowOff>38100</xdr:rowOff>
    </xdr:from>
    <xdr:to>
      <xdr:col>2</xdr:col>
      <xdr:colOff>1085849</xdr:colOff>
      <xdr:row>2</xdr:row>
      <xdr:rowOff>167686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A8D9182-F360-4F12-AA1C-97575C186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38275" y="38100"/>
          <a:ext cx="2057399" cy="5296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="85" zoomScaleNormal="85" zoomScaleSheetLayoutView="40" workbookViewId="0">
      <selection activeCell="B9" sqref="B9"/>
    </sheetView>
  </sheetViews>
  <sheetFormatPr baseColWidth="10" defaultColWidth="11.42578125" defaultRowHeight="15" x14ac:dyDescent="0.25"/>
  <cols>
    <col min="1" max="1" width="11.42578125" style="1"/>
    <col min="2" max="2" width="24.7109375" customWidth="1"/>
    <col min="3" max="3" width="18" bestFit="1" customWidth="1"/>
    <col min="4" max="4" width="58" customWidth="1"/>
    <col min="5" max="11" width="27.5703125" style="14" customWidth="1"/>
    <col min="12" max="12" width="20.140625" style="14" customWidth="1"/>
    <col min="13" max="13" width="11.42578125" customWidth="1"/>
  </cols>
  <sheetData>
    <row r="1" spans="1:12" ht="15.75" thickBot="1" x14ac:dyDescent="0.3">
      <c r="B1" s="16"/>
      <c r="C1" s="17"/>
      <c r="D1" s="22" t="s">
        <v>0</v>
      </c>
      <c r="E1" s="23"/>
      <c r="F1" s="23"/>
      <c r="G1" s="23"/>
      <c r="H1" s="23"/>
      <c r="I1" s="23"/>
      <c r="J1" s="23"/>
      <c r="K1" s="23"/>
      <c r="L1" s="24"/>
    </row>
    <row r="2" spans="1:12" ht="15.75" thickBot="1" x14ac:dyDescent="0.3">
      <c r="B2" s="18"/>
      <c r="C2" s="19"/>
      <c r="D2" s="25" t="s">
        <v>1</v>
      </c>
      <c r="E2" s="26"/>
      <c r="F2" s="26"/>
      <c r="G2" s="26"/>
      <c r="H2" s="26"/>
      <c r="I2" s="26"/>
      <c r="J2" s="26"/>
      <c r="K2" s="26"/>
      <c r="L2" s="27"/>
    </row>
    <row r="3" spans="1:12" ht="15.75" thickBot="1" x14ac:dyDescent="0.3">
      <c r="B3" s="18"/>
      <c r="C3" s="19"/>
      <c r="D3" s="22" t="s">
        <v>2</v>
      </c>
      <c r="E3" s="23"/>
      <c r="F3" s="23"/>
      <c r="G3" s="23"/>
      <c r="H3" s="23"/>
      <c r="I3" s="23"/>
      <c r="J3" s="23"/>
      <c r="K3" s="23"/>
      <c r="L3" s="24"/>
    </row>
    <row r="4" spans="1:12" ht="15.75" thickBot="1" x14ac:dyDescent="0.3">
      <c r="B4" s="20"/>
      <c r="C4" s="21"/>
      <c r="D4" s="28" t="s">
        <v>23</v>
      </c>
      <c r="E4" s="29"/>
      <c r="F4" s="29"/>
      <c r="G4" s="29"/>
      <c r="H4" s="29"/>
      <c r="I4" s="29"/>
      <c r="J4" s="29"/>
      <c r="K4" s="29"/>
      <c r="L4" s="30"/>
    </row>
    <row r="8" spans="1:12" ht="30" x14ac:dyDescent="0.25">
      <c r="B8" s="2" t="s">
        <v>3</v>
      </c>
      <c r="C8" s="2" t="s">
        <v>4</v>
      </c>
      <c r="D8" s="2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  <c r="K8" s="3" t="s">
        <v>12</v>
      </c>
      <c r="L8" s="4" t="s">
        <v>24</v>
      </c>
    </row>
    <row r="9" spans="1:12" ht="15.75" thickBot="1" x14ac:dyDescent="0.3">
      <c r="A9" s="1" t="str">
        <f t="shared" ref="A9:A10" si="0">+B9&amp;C9</f>
        <v>A_CONTRIBUTIVO900298372</v>
      </c>
      <c r="B9" s="7" t="s">
        <v>13</v>
      </c>
      <c r="C9" s="7">
        <v>900298372</v>
      </c>
      <c r="D9" s="7" t="s">
        <v>14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32917395.010000002</v>
      </c>
      <c r="K9" s="8">
        <v>0</v>
      </c>
      <c r="L9" s="6">
        <f>SUM(E9:K9)</f>
        <v>32917395.010000002</v>
      </c>
    </row>
    <row r="10" spans="1:12" ht="15.75" thickBot="1" x14ac:dyDescent="0.3">
      <c r="A10" s="1" t="str">
        <f t="shared" si="0"/>
        <v>Total A_CONTRIBUTIVO</v>
      </c>
      <c r="B10" s="15" t="s">
        <v>15</v>
      </c>
      <c r="C10" s="15"/>
      <c r="D10" s="15"/>
      <c r="E10" s="9">
        <f t="shared" ref="E10:L10" si="1">SUM(E9:E9)</f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32917395.010000002</v>
      </c>
      <c r="K10" s="9">
        <f t="shared" si="1"/>
        <v>0</v>
      </c>
      <c r="L10" s="10">
        <f t="shared" si="1"/>
        <v>32917395.010000002</v>
      </c>
    </row>
    <row r="11" spans="1:12" ht="15.75" thickBot="1" x14ac:dyDescent="0.3">
      <c r="A11" s="1" t="str">
        <f t="shared" ref="A11:A16" si="2">+B11&amp;C11</f>
        <v>C_SUBSIDIADO900298372</v>
      </c>
      <c r="B11" s="5" t="s">
        <v>16</v>
      </c>
      <c r="C11" s="5">
        <v>900298372</v>
      </c>
      <c r="D11" s="7" t="s">
        <v>14</v>
      </c>
      <c r="E11" s="6">
        <v>1344679163</v>
      </c>
      <c r="F11" s="6">
        <v>740841595</v>
      </c>
      <c r="G11" s="6">
        <v>588568255</v>
      </c>
      <c r="H11" s="6">
        <v>1227850261</v>
      </c>
      <c r="I11" s="6">
        <v>1539985350</v>
      </c>
      <c r="J11" s="6">
        <v>334179564.68000001</v>
      </c>
      <c r="K11" s="6">
        <v>-6179293</v>
      </c>
      <c r="L11" s="6">
        <f>SUM(E11:K11)</f>
        <v>5769924895.6800003</v>
      </c>
    </row>
    <row r="12" spans="1:12" ht="15.75" thickBot="1" x14ac:dyDescent="0.3">
      <c r="A12" s="1" t="str">
        <f t="shared" si="2"/>
        <v>Total C_SUBSIDIADO</v>
      </c>
      <c r="B12" s="15" t="s">
        <v>17</v>
      </c>
      <c r="C12" s="15"/>
      <c r="D12" s="15"/>
      <c r="E12" s="9">
        <f t="shared" ref="E12:L12" si="3">SUM(E11:E11)</f>
        <v>1344679163</v>
      </c>
      <c r="F12" s="9">
        <f t="shared" si="3"/>
        <v>740841595</v>
      </c>
      <c r="G12" s="9">
        <f t="shared" si="3"/>
        <v>588568255</v>
      </c>
      <c r="H12" s="9">
        <f t="shared" si="3"/>
        <v>1227850261</v>
      </c>
      <c r="I12" s="9">
        <f t="shared" si="3"/>
        <v>1539985350</v>
      </c>
      <c r="J12" s="9">
        <f t="shared" si="3"/>
        <v>334179564.68000001</v>
      </c>
      <c r="K12" s="9">
        <f t="shared" si="3"/>
        <v>-6179293</v>
      </c>
      <c r="L12" s="10">
        <f t="shared" si="3"/>
        <v>5769924895.6800003</v>
      </c>
    </row>
    <row r="13" spans="1:12" ht="15.75" thickBot="1" x14ac:dyDescent="0.3">
      <c r="A13" s="1" t="str">
        <f t="shared" si="2"/>
        <v>PGP900298372</v>
      </c>
      <c r="B13" s="11" t="s">
        <v>18</v>
      </c>
      <c r="C13" s="11">
        <v>900298372</v>
      </c>
      <c r="D13" s="11" t="s">
        <v>14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290997438</v>
      </c>
      <c r="K13" s="6">
        <v>-24921826</v>
      </c>
      <c r="L13" s="6">
        <f>SUM(E13:K13)</f>
        <v>266075612</v>
      </c>
    </row>
    <row r="14" spans="1:12" ht="15.75" thickBot="1" x14ac:dyDescent="0.3">
      <c r="A14" s="1" t="str">
        <f t="shared" si="2"/>
        <v>Total PGP</v>
      </c>
      <c r="B14" s="15" t="s">
        <v>19</v>
      </c>
      <c r="C14" s="15"/>
      <c r="D14" s="15"/>
      <c r="E14" s="9">
        <f>SUM(E13)</f>
        <v>0</v>
      </c>
      <c r="F14" s="9">
        <f t="shared" ref="F14:L14" si="4">SUM(F13)</f>
        <v>0</v>
      </c>
      <c r="G14" s="9">
        <f t="shared" si="4"/>
        <v>0</v>
      </c>
      <c r="H14" s="9">
        <f t="shared" si="4"/>
        <v>0</v>
      </c>
      <c r="I14" s="9">
        <f t="shared" si="4"/>
        <v>0</v>
      </c>
      <c r="J14" s="9">
        <f t="shared" si="4"/>
        <v>290997438</v>
      </c>
      <c r="K14" s="9">
        <f t="shared" si="4"/>
        <v>-24921826</v>
      </c>
      <c r="L14" s="10">
        <f t="shared" si="4"/>
        <v>266075612</v>
      </c>
    </row>
    <row r="15" spans="1:12" ht="15.75" thickBot="1" x14ac:dyDescent="0.3">
      <c r="A15" s="1" t="str">
        <f t="shared" si="2"/>
        <v>PYD900298372</v>
      </c>
      <c r="B15" s="11" t="s">
        <v>20</v>
      </c>
      <c r="C15" s="11">
        <v>900298372</v>
      </c>
      <c r="D15" s="11" t="s">
        <v>14</v>
      </c>
      <c r="E15" s="6">
        <v>1355994998</v>
      </c>
      <c r="F15" s="6">
        <v>41917490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f>SUM(E15:K15)</f>
        <v>1397912488</v>
      </c>
    </row>
    <row r="16" spans="1:12" ht="15.75" thickBot="1" x14ac:dyDescent="0.3">
      <c r="A16" s="1" t="str">
        <f t="shared" si="2"/>
        <v>Total PYD</v>
      </c>
      <c r="B16" s="15" t="s">
        <v>21</v>
      </c>
      <c r="C16" s="15"/>
      <c r="D16" s="15"/>
      <c r="E16" s="9">
        <f>SUM(E15)</f>
        <v>1355994998</v>
      </c>
      <c r="F16" s="9">
        <f t="shared" ref="F16:L16" si="5">SUM(F15)</f>
        <v>41917490</v>
      </c>
      <c r="G16" s="9">
        <f t="shared" si="5"/>
        <v>0</v>
      </c>
      <c r="H16" s="9">
        <f t="shared" si="5"/>
        <v>0</v>
      </c>
      <c r="I16" s="9">
        <f t="shared" si="5"/>
        <v>0</v>
      </c>
      <c r="J16" s="9">
        <f t="shared" si="5"/>
        <v>0</v>
      </c>
      <c r="K16" s="9">
        <f t="shared" si="5"/>
        <v>0</v>
      </c>
      <c r="L16" s="10">
        <f t="shared" si="5"/>
        <v>1397912488</v>
      </c>
    </row>
    <row r="17" spans="1:13" ht="15.75" thickBot="1" x14ac:dyDescent="0.3">
      <c r="A17" s="1" t="str">
        <f t="shared" ref="A17:A19" si="6">+B17&amp;C17</f>
        <v>Total general</v>
      </c>
      <c r="B17" s="15" t="s">
        <v>22</v>
      </c>
      <c r="C17" s="15"/>
      <c r="D17" s="15"/>
      <c r="E17" s="13">
        <f>+E16+E14+E12+E10</f>
        <v>2700674161</v>
      </c>
      <c r="F17" s="13">
        <f t="shared" ref="F17:L17" si="7">+F16+F14+F12+F10</f>
        <v>782759085</v>
      </c>
      <c r="G17" s="13">
        <f t="shared" si="7"/>
        <v>588568255</v>
      </c>
      <c r="H17" s="13">
        <f t="shared" si="7"/>
        <v>1227850261</v>
      </c>
      <c r="I17" s="13">
        <f t="shared" si="7"/>
        <v>1539985350</v>
      </c>
      <c r="J17" s="13">
        <f t="shared" si="7"/>
        <v>658094397.69000006</v>
      </c>
      <c r="K17" s="13">
        <f t="shared" si="7"/>
        <v>-31101119</v>
      </c>
      <c r="L17" s="13">
        <f t="shared" si="7"/>
        <v>7466830390.6900005</v>
      </c>
      <c r="M17" s="12"/>
    </row>
    <row r="18" spans="1:13" x14ac:dyDescent="0.25">
      <c r="A18" s="1" t="str">
        <f t="shared" si="6"/>
        <v/>
      </c>
    </row>
    <row r="19" spans="1:13" x14ac:dyDescent="0.25">
      <c r="A19" s="1" t="str">
        <f t="shared" si="6"/>
        <v/>
      </c>
    </row>
  </sheetData>
  <autoFilter ref="A8:L19"/>
  <mergeCells count="10">
    <mergeCell ref="B1:C4"/>
    <mergeCell ref="D1:L1"/>
    <mergeCell ref="D2:L2"/>
    <mergeCell ref="D3:L3"/>
    <mergeCell ref="D4:L4"/>
    <mergeCell ref="B17:D17"/>
    <mergeCell ref="B12:D12"/>
    <mergeCell ref="B14:D14"/>
    <mergeCell ref="B16:D16"/>
    <mergeCell ref="B10:D10"/>
  </mergeCells>
  <conditionalFormatting sqref="L5:L16 L18:L1048576">
    <cfRule type="expression" priority="8">
      <formula>"-"</formula>
    </cfRule>
  </conditionalFormatting>
  <pageMargins left="0.56000000000000005" right="0.35" top="0.74803149606299213" bottom="0.74803149606299213" header="0.31496062992125984" footer="0.31496062992125984"/>
  <pageSetup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 24</vt:lpstr>
      <vt:lpstr>'MARZO 24'!Área_de_impresión</vt:lpstr>
      <vt:lpstr>'MARZO 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Leonardo Neuta Ayala</dc:creator>
  <cp:lastModifiedBy>Familia</cp:lastModifiedBy>
  <cp:lastPrinted>2024-04-10T17:10:49Z</cp:lastPrinted>
  <dcterms:created xsi:type="dcterms:W3CDTF">2023-10-11T12:48:00Z</dcterms:created>
  <dcterms:modified xsi:type="dcterms:W3CDTF">2024-04-29T14:39:52Z</dcterms:modified>
</cp:coreProperties>
</file>