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20.10.0.6\compartida presupuesto\PRESUPUESTO VIGENCIA 2024\ORFEOS PENDIENTES 2024\CONCEJO\Nueva carpeta\"/>
    </mc:Choice>
  </mc:AlternateContent>
  <bookViews>
    <workbookView xWindow="0" yWindow="0" windowWidth="24000" windowHeight="8835" activeTab="1"/>
  </bookViews>
  <sheets>
    <sheet name="PPTO ASIGNADO" sheetId="2" r:id="rId1"/>
    <sheet name="PPTO EJECUTADO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1" l="1"/>
  <c r="H67" i="2" l="1"/>
  <c r="H53" i="2"/>
  <c r="H50" i="2"/>
  <c r="H37" i="2"/>
  <c r="H35" i="2" s="1"/>
  <c r="H9" i="2"/>
  <c r="H8" i="2" s="1"/>
  <c r="H5" i="2"/>
  <c r="H49" i="2" l="1"/>
  <c r="H47" i="2" s="1"/>
  <c r="H46" i="2" s="1"/>
  <c r="H3" i="2"/>
  <c r="H72" i="2" l="1"/>
  <c r="H74" i="2" s="1"/>
  <c r="G71" i="1"/>
  <c r="H66" i="1"/>
  <c r="H52" i="1"/>
  <c r="H49" i="1"/>
  <c r="H37" i="1"/>
  <c r="H35" i="1" s="1"/>
  <c r="H9" i="1"/>
  <c r="H8" i="1" s="1"/>
  <c r="H5" i="1"/>
  <c r="D80" i="2"/>
  <c r="G67" i="2"/>
  <c r="F67" i="2"/>
  <c r="E67" i="2"/>
  <c r="D67" i="2"/>
  <c r="C67" i="2"/>
  <c r="B67" i="2"/>
  <c r="G53" i="2"/>
  <c r="F53" i="2"/>
  <c r="E53" i="2"/>
  <c r="D53" i="2"/>
  <c r="C53" i="2"/>
  <c r="B53" i="2"/>
  <c r="G50" i="2"/>
  <c r="G49" i="2" s="1"/>
  <c r="G47" i="2" s="1"/>
  <c r="G46" i="2" s="1"/>
  <c r="F50" i="2"/>
  <c r="E50" i="2"/>
  <c r="D50" i="2"/>
  <c r="D49" i="2" s="1"/>
  <c r="D47" i="2" s="1"/>
  <c r="D46" i="2" s="1"/>
  <c r="C50" i="2"/>
  <c r="C49" i="2" s="1"/>
  <c r="C47" i="2" s="1"/>
  <c r="C46" i="2" s="1"/>
  <c r="B50" i="2"/>
  <c r="F49" i="2"/>
  <c r="F47" i="2" s="1"/>
  <c r="F46" i="2" s="1"/>
  <c r="E49" i="2"/>
  <c r="E47" i="2" s="1"/>
  <c r="E46" i="2" s="1"/>
  <c r="B49" i="2"/>
  <c r="B47" i="2"/>
  <c r="B46" i="2" s="1"/>
  <c r="G37" i="2"/>
  <c r="F37" i="2"/>
  <c r="F35" i="2" s="1"/>
  <c r="E37" i="2"/>
  <c r="E35" i="2" s="1"/>
  <c r="D37" i="2"/>
  <c r="C37" i="2"/>
  <c r="B37" i="2"/>
  <c r="B35" i="2" s="1"/>
  <c r="G35" i="2"/>
  <c r="D35" i="2"/>
  <c r="C35" i="2"/>
  <c r="G9" i="2"/>
  <c r="F9" i="2"/>
  <c r="F8" i="2" s="1"/>
  <c r="F3" i="2" s="1"/>
  <c r="E9" i="2"/>
  <c r="E8" i="2" s="1"/>
  <c r="D9" i="2"/>
  <c r="C9" i="2"/>
  <c r="B9" i="2"/>
  <c r="G8" i="2"/>
  <c r="G3" i="2" s="1"/>
  <c r="G72" i="2" s="1"/>
  <c r="G74" i="2" s="1"/>
  <c r="D8" i="2"/>
  <c r="C8" i="2"/>
  <c r="C3" i="2" s="1"/>
  <c r="C72" i="2" s="1"/>
  <c r="C74" i="2" s="1"/>
  <c r="B8" i="2"/>
  <c r="B3" i="2" s="1"/>
  <c r="B72" i="2" s="1"/>
  <c r="B74" i="2" s="1"/>
  <c r="G5" i="2"/>
  <c r="F5" i="2"/>
  <c r="E5" i="2"/>
  <c r="D5" i="2"/>
  <c r="D3" i="2" s="1"/>
  <c r="D72" i="2" s="1"/>
  <c r="D74" i="2" s="1"/>
  <c r="C5" i="2"/>
  <c r="B5" i="2"/>
  <c r="H48" i="1" l="1"/>
  <c r="H46" i="1" s="1"/>
  <c r="H45" i="1" s="1"/>
  <c r="H3" i="1"/>
  <c r="F72" i="2"/>
  <c r="F74" i="2" s="1"/>
  <c r="E3" i="2"/>
  <c r="E72" i="2"/>
  <c r="E74" i="2" s="1"/>
  <c r="H71" i="1" l="1"/>
  <c r="D79" i="1"/>
  <c r="G66" i="1"/>
  <c r="F66" i="1"/>
  <c r="E66" i="1"/>
  <c r="D66" i="1"/>
  <c r="C66" i="1"/>
  <c r="B66" i="1"/>
  <c r="G52" i="1"/>
  <c r="F52" i="1"/>
  <c r="E52" i="1"/>
  <c r="D52" i="1"/>
  <c r="C52" i="1"/>
  <c r="B52" i="1"/>
  <c r="G49" i="1"/>
  <c r="G48" i="1" s="1"/>
  <c r="G46" i="1" s="1"/>
  <c r="G45" i="1" s="1"/>
  <c r="F49" i="1"/>
  <c r="E49" i="1"/>
  <c r="D49" i="1"/>
  <c r="D48" i="1" s="1"/>
  <c r="D46" i="1" s="1"/>
  <c r="D45" i="1" s="1"/>
  <c r="C49" i="1"/>
  <c r="C48" i="1" s="1"/>
  <c r="C46" i="1" s="1"/>
  <c r="C45" i="1" s="1"/>
  <c r="B49" i="1"/>
  <c r="F48" i="1"/>
  <c r="F46" i="1" s="1"/>
  <c r="F45" i="1" s="1"/>
  <c r="E48" i="1"/>
  <c r="E46" i="1" s="1"/>
  <c r="E45" i="1" s="1"/>
  <c r="B48" i="1"/>
  <c r="B46" i="1" s="1"/>
  <c r="B45" i="1" s="1"/>
  <c r="G37" i="1"/>
  <c r="G35" i="1" s="1"/>
  <c r="F37" i="1"/>
  <c r="E37" i="1"/>
  <c r="D37" i="1"/>
  <c r="D35" i="1" s="1"/>
  <c r="C37" i="1"/>
  <c r="C35" i="1" s="1"/>
  <c r="B37" i="1"/>
  <c r="F35" i="1"/>
  <c r="E35" i="1"/>
  <c r="B35" i="1"/>
  <c r="G9" i="1"/>
  <c r="G8" i="1" s="1"/>
  <c r="G3" i="1" s="1"/>
  <c r="F9" i="1"/>
  <c r="F8" i="1" s="1"/>
  <c r="E9" i="1"/>
  <c r="D9" i="1"/>
  <c r="C9" i="1"/>
  <c r="C8" i="1" s="1"/>
  <c r="C3" i="1" s="1"/>
  <c r="B9" i="1"/>
  <c r="B8" i="1" s="1"/>
  <c r="E8" i="1"/>
  <c r="D8" i="1"/>
  <c r="G5" i="1"/>
  <c r="F5" i="1"/>
  <c r="E5" i="1"/>
  <c r="E3" i="1" s="1"/>
  <c r="E71" i="1" s="1"/>
  <c r="E73" i="1" s="1"/>
  <c r="D5" i="1"/>
  <c r="C5" i="1"/>
  <c r="B5" i="1"/>
  <c r="C71" i="1" l="1"/>
  <c r="C73" i="1" s="1"/>
  <c r="G73" i="1"/>
  <c r="D3" i="1"/>
  <c r="D71" i="1" s="1"/>
  <c r="D73" i="1" s="1"/>
  <c r="B3" i="1"/>
  <c r="B71" i="1" s="1"/>
  <c r="B73" i="1" s="1"/>
  <c r="F3" i="1"/>
  <c r="F71" i="1" s="1"/>
  <c r="F73" i="1" s="1"/>
</calcChain>
</file>

<file path=xl/sharedStrings.xml><?xml version="1.0" encoding="utf-8"?>
<sst xmlns="http://schemas.openxmlformats.org/spreadsheetml/2006/main" count="159" uniqueCount="78">
  <si>
    <t>Descripcion</t>
  </si>
  <si>
    <t>Gastos de Funcionamiento</t>
  </si>
  <si>
    <t>Gastos de Personal Planta</t>
  </si>
  <si>
    <t>Servicios Personales</t>
  </si>
  <si>
    <t>Honorarios</t>
  </si>
  <si>
    <t>Remuneración Servicios Técnicos</t>
  </si>
  <si>
    <t>Gastos Generales</t>
  </si>
  <si>
    <t>Adquisición de Bienes y Servicios</t>
  </si>
  <si>
    <t>Compra de Equipo</t>
  </si>
  <si>
    <t>Aparatos transmisores de televisión</t>
  </si>
  <si>
    <t>Paquetes de software</t>
  </si>
  <si>
    <t xml:space="preserve">Gastos de Computador </t>
  </si>
  <si>
    <t>Información</t>
  </si>
  <si>
    <t>Dotación</t>
  </si>
  <si>
    <t>Combustibles Lubricantes y Llantas</t>
  </si>
  <si>
    <t>Materiales y Suministros</t>
  </si>
  <si>
    <t>Gastos de Transporte y Comunicación</t>
  </si>
  <si>
    <t>Energía</t>
  </si>
  <si>
    <t>Acueducto y Alcantarillado</t>
  </si>
  <si>
    <t>Gas</t>
  </si>
  <si>
    <t>Teléfono</t>
  </si>
  <si>
    <t>Aseo</t>
  </si>
  <si>
    <t>Arrendamientos</t>
  </si>
  <si>
    <t>Seguros ESE</t>
  </si>
  <si>
    <t>Impresos y Publicaciones</t>
  </si>
  <si>
    <t>Mantenimiento ESE</t>
  </si>
  <si>
    <t>Promoción Institucional</t>
  </si>
  <si>
    <t>Bienestar e Incentivos</t>
  </si>
  <si>
    <t>Capacitación</t>
  </si>
  <si>
    <t>Salud Ocupacional</t>
  </si>
  <si>
    <t>Call center</t>
  </si>
  <si>
    <t>Gestion Documental</t>
  </si>
  <si>
    <t>Gastos de Producción</t>
  </si>
  <si>
    <t>Transferencias Corrientes de Funcionamiento</t>
  </si>
  <si>
    <t>Sentencias</t>
  </si>
  <si>
    <t>Gastos por tributos, tasas, contribuciones, multas, sanciones e intereses de mora</t>
  </si>
  <si>
    <t>Impuesto sobre vehículos automotores</t>
  </si>
  <si>
    <t>Impuestos y Contribuciones</t>
  </si>
  <si>
    <t>Sanciones administrativas</t>
  </si>
  <si>
    <t>Adquisición de Servicios</t>
  </si>
  <si>
    <t>Compra de Bienes</t>
  </si>
  <si>
    <t>Cuentas por Pagar Funcionamiento</t>
  </si>
  <si>
    <t>Gastos de comercialización y producción</t>
  </si>
  <si>
    <t>Gastos de Operación</t>
  </si>
  <si>
    <t>Cuentas por Pagar Producción</t>
  </si>
  <si>
    <t>Gastos de Comercialización</t>
  </si>
  <si>
    <t>Gastos de personal operación</t>
  </si>
  <si>
    <t>Gastos de personal planta</t>
  </si>
  <si>
    <t>Gastos de personal OPS</t>
  </si>
  <si>
    <t>Otros gastos de comercializacion</t>
  </si>
  <si>
    <t>Medicamentos</t>
  </si>
  <si>
    <t>Material Médico-Quirúrgicos</t>
  </si>
  <si>
    <t>Insumos de Salud Pública</t>
  </si>
  <si>
    <t>Adquisicion de bienes PIC</t>
  </si>
  <si>
    <t>Mantenimiento Equipos Hospitalarios</t>
  </si>
  <si>
    <t>Servicio de Lavandería</t>
  </si>
  <si>
    <t>Suministro de Alimentos</t>
  </si>
  <si>
    <t>Adquisición de Servicios de Salud</t>
  </si>
  <si>
    <t>Adquisición Otros Servicios</t>
  </si>
  <si>
    <t>Equipo e Instrumental Médico Quirúrgico</t>
  </si>
  <si>
    <t>Productos alimenticios, bebidas y tabaco; textiles, prendas de vestir y productos de cuero</t>
  </si>
  <si>
    <t>Cuentas por Pagar Comercialización</t>
  </si>
  <si>
    <t>Inversión</t>
  </si>
  <si>
    <t>Directa</t>
  </si>
  <si>
    <t>Cuentas por Pagar Inversión</t>
  </si>
  <si>
    <t>Servicio de la Deuda</t>
  </si>
  <si>
    <t>Transferencias Para Inversión</t>
  </si>
  <si>
    <t xml:space="preserve">Total Gastos </t>
  </si>
  <si>
    <t>Disponibilidad Final</t>
  </si>
  <si>
    <t>Total Gastos y Disponibilidad Final</t>
  </si>
  <si>
    <t>Nota: En las vigencias 2018-2020 el contrato de Call center se registraba con cargo al rubro de honorario con  valor acumulado  de $35.050.432.678.</t>
  </si>
  <si>
    <t>DESCRIPCION DEL GASTO</t>
  </si>
  <si>
    <t>Total
 General</t>
  </si>
  <si>
    <t>Contrato Call Center (rubro honorarios)</t>
  </si>
  <si>
    <t>Nota: Desde la vigencia 2021 el  gastos total de sentecias judiciales se registra en  gastos de funcionamiento.</t>
  </si>
  <si>
    <t>Nota: Desde la vigencia 2021 se adopta el plan de cuentas CCPET</t>
  </si>
  <si>
    <t>Intereses, Comisiones y otros</t>
  </si>
  <si>
    <t>Presupuesto Ejecutado para las Vigencias (2018-2024)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</si>
</sst>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8CBAD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vertical="center" wrapText="1"/>
    </xf>
    <xf numFmtId="164" fontId="3" fillId="3" borderId="1" xfId="1" applyNumberFormat="1" applyFont="1" applyFill="1" applyBorder="1" applyAlignment="1">
      <alignment horizontal="right" vertical="center" wrapText="1"/>
    </xf>
    <xf numFmtId="164" fontId="2" fillId="0" borderId="0" xfId="0" applyNumberFormat="1" applyFont="1"/>
    <xf numFmtId="0" fontId="2" fillId="0" borderId="0" xfId="0" applyFont="1"/>
    <xf numFmtId="0" fontId="0" fillId="0" borderId="1" xfId="0" applyBorder="1" applyAlignment="1">
      <alignment vertical="center" wrapText="1"/>
    </xf>
    <xf numFmtId="164" fontId="0" fillId="0" borderId="1" xfId="1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2" fillId="0" borderId="0" xfId="0" applyFont="1" applyFill="1"/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164" fontId="3" fillId="4" borderId="1" xfId="1" applyNumberFormat="1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vertical="center" wrapText="1"/>
    </xf>
    <xf numFmtId="164" fontId="3" fillId="5" borderId="1" xfId="1" applyNumberFormat="1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vertical="center" wrapText="1"/>
    </xf>
    <xf numFmtId="164" fontId="2" fillId="6" borderId="1" xfId="1" applyNumberFormat="1" applyFont="1" applyFill="1" applyBorder="1" applyAlignment="1">
      <alignment horizontal="right" vertical="center"/>
    </xf>
    <xf numFmtId="0" fontId="3" fillId="7" borderId="1" xfId="0" applyFont="1" applyFill="1" applyBorder="1" applyAlignment="1">
      <alignment vertical="center" wrapText="1"/>
    </xf>
    <xf numFmtId="164" fontId="3" fillId="7" borderId="1" xfId="1" applyNumberFormat="1" applyFont="1" applyFill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8" borderId="1" xfId="0" applyFont="1" applyFill="1" applyBorder="1" applyAlignment="1">
      <alignment vertical="center" wrapText="1"/>
    </xf>
    <xf numFmtId="164" fontId="3" fillId="8" borderId="1" xfId="1" applyNumberFormat="1" applyFont="1" applyFill="1" applyBorder="1" applyAlignment="1">
      <alignment horizontal="right"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0" fillId="0" borderId="0" xfId="1" applyNumberFormat="1" applyFont="1"/>
    <xf numFmtId="0" fontId="6" fillId="0" borderId="1" xfId="0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164" fontId="7" fillId="0" borderId="1" xfId="1" applyNumberFormat="1" applyFont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2" fillId="0" borderId="0" xfId="0" applyNumberFormat="1" applyFont="1" applyFill="1"/>
    <xf numFmtId="164" fontId="0" fillId="0" borderId="2" xfId="1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showGridLines="0" topLeftCell="A54" zoomScale="110" zoomScaleNormal="110" workbookViewId="0">
      <selection activeCell="H69" sqref="H69"/>
    </sheetView>
  </sheetViews>
  <sheetFormatPr baseColWidth="10" defaultRowHeight="15" x14ac:dyDescent="0.25"/>
  <cols>
    <col min="1" max="1" width="45.85546875" customWidth="1"/>
    <col min="2" max="2" width="18" style="31" customWidth="1"/>
    <col min="3" max="3" width="16.7109375" style="31" customWidth="1"/>
    <col min="4" max="4" width="18.42578125" style="31" customWidth="1"/>
    <col min="5" max="5" width="18.5703125" style="31" customWidth="1"/>
    <col min="6" max="6" width="23.28515625" style="31" customWidth="1"/>
    <col min="7" max="8" width="18.85546875" customWidth="1"/>
    <col min="9" max="9" width="15.140625" bestFit="1" customWidth="1"/>
    <col min="10" max="10" width="18" customWidth="1"/>
    <col min="11" max="11" width="15.140625" bestFit="1" customWidth="1"/>
  </cols>
  <sheetData>
    <row r="1" spans="1:11" x14ac:dyDescent="0.25">
      <c r="A1" s="40" t="s">
        <v>77</v>
      </c>
      <c r="B1" s="40"/>
      <c r="C1" s="40"/>
      <c r="D1" s="40"/>
      <c r="E1" s="40"/>
      <c r="F1" s="40"/>
    </row>
    <row r="2" spans="1:11" s="3" customFormat="1" x14ac:dyDescent="0.25">
      <c r="A2" s="1" t="s">
        <v>0</v>
      </c>
      <c r="B2" s="2">
        <v>2018</v>
      </c>
      <c r="C2" s="2">
        <v>2019</v>
      </c>
      <c r="D2" s="2">
        <v>2020</v>
      </c>
      <c r="E2" s="2">
        <v>2021</v>
      </c>
      <c r="F2" s="2">
        <v>2022</v>
      </c>
      <c r="G2" s="2">
        <v>2023</v>
      </c>
      <c r="H2" s="2">
        <v>2024</v>
      </c>
    </row>
    <row r="3" spans="1:11" s="7" customFormat="1" x14ac:dyDescent="0.25">
      <c r="A3" s="4" t="s">
        <v>1</v>
      </c>
      <c r="B3" s="5">
        <f t="shared" ref="B3:H3" si="0">+B4+B5+B8+B35+B45</f>
        <v>105356461746</v>
      </c>
      <c r="C3" s="5">
        <f t="shared" si="0"/>
        <v>115086786016</v>
      </c>
      <c r="D3" s="5">
        <f t="shared" si="0"/>
        <v>123082100575</v>
      </c>
      <c r="E3" s="5">
        <f t="shared" si="0"/>
        <v>116837962365</v>
      </c>
      <c r="F3" s="5">
        <f t="shared" si="0"/>
        <v>108930703062</v>
      </c>
      <c r="G3" s="5">
        <f t="shared" si="0"/>
        <v>123573248356</v>
      </c>
      <c r="H3" s="5">
        <f t="shared" si="0"/>
        <v>147375075863</v>
      </c>
      <c r="I3" s="6"/>
    </row>
    <row r="4" spans="1:11" x14ac:dyDescent="0.25">
      <c r="A4" s="8" t="s">
        <v>2</v>
      </c>
      <c r="B4" s="9">
        <v>10804391860</v>
      </c>
      <c r="C4" s="9">
        <v>10535471620</v>
      </c>
      <c r="D4" s="9">
        <v>10742349258</v>
      </c>
      <c r="E4" s="9">
        <v>11398152212</v>
      </c>
      <c r="F4" s="9">
        <v>10585760257</v>
      </c>
      <c r="G4" s="9">
        <v>12403541734</v>
      </c>
      <c r="H4" s="9">
        <v>23233118000</v>
      </c>
      <c r="I4" s="30"/>
      <c r="J4" s="30"/>
      <c r="K4" s="37"/>
    </row>
    <row r="5" spans="1:11" s="12" customFormat="1" x14ac:dyDescent="0.25">
      <c r="A5" s="10" t="s">
        <v>3</v>
      </c>
      <c r="B5" s="11">
        <f t="shared" ref="B5:H5" si="1">+B6+B7</f>
        <v>30859238781</v>
      </c>
      <c r="C5" s="11">
        <f t="shared" si="1"/>
        <v>39315043363</v>
      </c>
      <c r="D5" s="11">
        <f t="shared" si="1"/>
        <v>41726389352</v>
      </c>
      <c r="E5" s="11">
        <f t="shared" si="1"/>
        <v>28759856898</v>
      </c>
      <c r="F5" s="11">
        <f t="shared" si="1"/>
        <v>31862159647</v>
      </c>
      <c r="G5" s="11">
        <f t="shared" si="1"/>
        <v>35292826499</v>
      </c>
      <c r="H5" s="11">
        <f t="shared" si="1"/>
        <v>26064698863</v>
      </c>
      <c r="K5" s="37"/>
    </row>
    <row r="6" spans="1:11" x14ac:dyDescent="0.25">
      <c r="A6" s="13" t="s">
        <v>4</v>
      </c>
      <c r="B6" s="9">
        <v>17684581295</v>
      </c>
      <c r="C6" s="9">
        <v>25306394425</v>
      </c>
      <c r="D6" s="9">
        <v>24249977116</v>
      </c>
      <c r="E6" s="9">
        <v>12788891022</v>
      </c>
      <c r="F6" s="9">
        <v>14419532964</v>
      </c>
      <c r="G6" s="9">
        <v>16097274703</v>
      </c>
      <c r="H6" s="9">
        <v>13051015823</v>
      </c>
    </row>
    <row r="7" spans="1:11" x14ac:dyDescent="0.25">
      <c r="A7" s="13" t="s">
        <v>5</v>
      </c>
      <c r="B7" s="9">
        <v>13174657486</v>
      </c>
      <c r="C7" s="9">
        <v>14008648938</v>
      </c>
      <c r="D7" s="9">
        <v>17476412236</v>
      </c>
      <c r="E7" s="9">
        <v>15970965876</v>
      </c>
      <c r="F7" s="9">
        <v>17442626683</v>
      </c>
      <c r="G7" s="9">
        <v>19195551796</v>
      </c>
      <c r="H7" s="9">
        <v>13013683040</v>
      </c>
    </row>
    <row r="8" spans="1:11" s="12" customFormat="1" x14ac:dyDescent="0.25">
      <c r="A8" s="10" t="s">
        <v>6</v>
      </c>
      <c r="B8" s="11">
        <f t="shared" ref="B8:H8" si="2">+B9</f>
        <v>40326971193</v>
      </c>
      <c r="C8" s="11">
        <f t="shared" si="2"/>
        <v>39226103832</v>
      </c>
      <c r="D8" s="11">
        <f t="shared" si="2"/>
        <v>45070332228</v>
      </c>
      <c r="E8" s="11">
        <f t="shared" si="2"/>
        <v>46619208316</v>
      </c>
      <c r="F8" s="11">
        <f t="shared" si="2"/>
        <v>46503890552</v>
      </c>
      <c r="G8" s="11">
        <f t="shared" si="2"/>
        <v>59064059804</v>
      </c>
      <c r="H8" s="11">
        <f t="shared" si="2"/>
        <v>70785377159</v>
      </c>
      <c r="I8" s="38"/>
    </row>
    <row r="9" spans="1:11" s="7" customFormat="1" x14ac:dyDescent="0.25">
      <c r="A9" s="14" t="s">
        <v>7</v>
      </c>
      <c r="B9" s="15">
        <f>+SUM(B11:B34)</f>
        <v>40326971193</v>
      </c>
      <c r="C9" s="15">
        <f>+SUM(C11:C34)</f>
        <v>39226103832</v>
      </c>
      <c r="D9" s="15">
        <f>+SUM(D10:D34)</f>
        <v>45070332228</v>
      </c>
      <c r="E9" s="15">
        <f>+SUM(E11:E34)</f>
        <v>46619208316</v>
      </c>
      <c r="F9" s="15">
        <f>+SUM(F11:F34)</f>
        <v>46503890552</v>
      </c>
      <c r="G9" s="15">
        <f>+SUM(G11:G34)</f>
        <v>59064059804</v>
      </c>
      <c r="H9" s="15">
        <f>+SUM(H11:H34)</f>
        <v>70785377159</v>
      </c>
    </row>
    <row r="10" spans="1:11" s="7" customFormat="1" x14ac:dyDescent="0.25">
      <c r="A10" s="13" t="s">
        <v>8</v>
      </c>
      <c r="B10" s="9">
        <v>0</v>
      </c>
      <c r="C10" s="9">
        <v>0</v>
      </c>
      <c r="D10" s="9">
        <v>10380000</v>
      </c>
      <c r="E10" s="9">
        <v>0</v>
      </c>
      <c r="F10" s="9">
        <v>0</v>
      </c>
      <c r="G10" s="9">
        <v>0</v>
      </c>
      <c r="H10" s="9"/>
      <c r="J10" s="6"/>
    </row>
    <row r="11" spans="1:11" x14ac:dyDescent="0.25">
      <c r="A11" s="13" t="s">
        <v>9</v>
      </c>
      <c r="B11" s="9">
        <v>0</v>
      </c>
      <c r="C11" s="9">
        <v>0</v>
      </c>
      <c r="D11" s="9">
        <v>0</v>
      </c>
      <c r="E11" s="9">
        <v>0</v>
      </c>
      <c r="F11" s="9">
        <v>38158470</v>
      </c>
      <c r="G11" s="9">
        <v>0</v>
      </c>
      <c r="H11" s="9"/>
      <c r="J11" s="30"/>
    </row>
    <row r="12" spans="1:11" x14ac:dyDescent="0.25">
      <c r="A12" s="13" t="s">
        <v>10</v>
      </c>
      <c r="B12" s="9">
        <v>0</v>
      </c>
      <c r="C12" s="9">
        <v>0</v>
      </c>
      <c r="D12" s="9">
        <v>0</v>
      </c>
      <c r="E12" s="9">
        <v>449626552</v>
      </c>
      <c r="F12" s="9">
        <v>186700000</v>
      </c>
      <c r="G12" s="9">
        <v>329119015</v>
      </c>
      <c r="H12" s="9">
        <v>167648189</v>
      </c>
    </row>
    <row r="13" spans="1:11" x14ac:dyDescent="0.25">
      <c r="A13" s="13" t="s">
        <v>11</v>
      </c>
      <c r="B13" s="9">
        <v>3456375000</v>
      </c>
      <c r="C13" s="9">
        <v>2309338132</v>
      </c>
      <c r="D13" s="9">
        <v>2422924528</v>
      </c>
      <c r="E13" s="9">
        <v>3264518742</v>
      </c>
      <c r="F13" s="9">
        <v>3540523154</v>
      </c>
      <c r="G13" s="9">
        <v>4411576228</v>
      </c>
      <c r="H13" s="9">
        <v>4342839384</v>
      </c>
    </row>
    <row r="14" spans="1:11" x14ac:dyDescent="0.25">
      <c r="A14" s="13" t="s">
        <v>12</v>
      </c>
      <c r="B14" s="9">
        <v>248849294</v>
      </c>
      <c r="C14" s="9">
        <v>58310000</v>
      </c>
      <c r="D14" s="9">
        <v>0</v>
      </c>
      <c r="E14" s="9">
        <v>0</v>
      </c>
      <c r="F14" s="9">
        <v>0</v>
      </c>
      <c r="G14" s="9">
        <v>0</v>
      </c>
      <c r="H14" s="9"/>
    </row>
    <row r="15" spans="1:11" x14ac:dyDescent="0.25">
      <c r="A15" s="13" t="s">
        <v>13</v>
      </c>
      <c r="B15" s="9">
        <v>236000000</v>
      </c>
      <c r="C15" s="9">
        <v>336050000</v>
      </c>
      <c r="D15" s="9">
        <v>210000000</v>
      </c>
      <c r="E15" s="9">
        <v>223588939</v>
      </c>
      <c r="F15" s="9">
        <v>206192661</v>
      </c>
      <c r="G15" s="9">
        <v>229118000</v>
      </c>
      <c r="H15" s="9">
        <v>300806790</v>
      </c>
    </row>
    <row r="16" spans="1:11" x14ac:dyDescent="0.25">
      <c r="A16" s="13" t="s">
        <v>14</v>
      </c>
      <c r="B16" s="9">
        <v>758875574</v>
      </c>
      <c r="C16" s="9">
        <v>911322001</v>
      </c>
      <c r="D16" s="9">
        <v>1127885043</v>
      </c>
      <c r="E16" s="9">
        <v>1035996681</v>
      </c>
      <c r="F16" s="9">
        <v>619641000</v>
      </c>
      <c r="G16" s="9">
        <v>968159746</v>
      </c>
      <c r="H16" s="9">
        <v>1484555233</v>
      </c>
    </row>
    <row r="17" spans="1:8" x14ac:dyDescent="0.25">
      <c r="A17" s="13" t="s">
        <v>15</v>
      </c>
      <c r="B17" s="9">
        <v>704424802</v>
      </c>
      <c r="C17" s="9">
        <v>677214336</v>
      </c>
      <c r="D17" s="9">
        <v>473961709</v>
      </c>
      <c r="E17" s="9">
        <v>701377011</v>
      </c>
      <c r="F17" s="9">
        <v>1767551991</v>
      </c>
      <c r="G17" s="9">
        <v>1501812185</v>
      </c>
      <c r="H17" s="9">
        <v>1446410596</v>
      </c>
    </row>
    <row r="18" spans="1:8" x14ac:dyDescent="0.25">
      <c r="A18" s="13" t="s">
        <v>16</v>
      </c>
      <c r="B18" s="9">
        <v>2366574306</v>
      </c>
      <c r="C18" s="9">
        <v>1928478760</v>
      </c>
      <c r="D18" s="9">
        <v>2141900688</v>
      </c>
      <c r="E18" s="9">
        <v>1874624653</v>
      </c>
      <c r="F18" s="9">
        <v>1644558580</v>
      </c>
      <c r="G18" s="9">
        <v>1683026113</v>
      </c>
      <c r="H18" s="9">
        <v>1710532000</v>
      </c>
    </row>
    <row r="19" spans="1:8" x14ac:dyDescent="0.25">
      <c r="A19" s="13" t="s">
        <v>17</v>
      </c>
      <c r="B19" s="9">
        <v>1558000000</v>
      </c>
      <c r="C19" s="9">
        <v>1584840770</v>
      </c>
      <c r="D19" s="9">
        <v>1650000000</v>
      </c>
      <c r="E19" s="9">
        <v>1873000000</v>
      </c>
      <c r="F19" s="9">
        <v>2320000000</v>
      </c>
      <c r="G19" s="9">
        <v>2893177809</v>
      </c>
      <c r="H19" s="9">
        <v>2898000000</v>
      </c>
    </row>
    <row r="20" spans="1:8" x14ac:dyDescent="0.25">
      <c r="A20" s="13" t="s">
        <v>18</v>
      </c>
      <c r="B20" s="9">
        <v>1028380000</v>
      </c>
      <c r="C20" s="9">
        <v>849373787</v>
      </c>
      <c r="D20" s="9">
        <v>890000000</v>
      </c>
      <c r="E20" s="9">
        <v>828000000</v>
      </c>
      <c r="F20" s="9">
        <v>1208746592</v>
      </c>
      <c r="G20" s="9">
        <v>1320300000</v>
      </c>
      <c r="H20" s="9">
        <v>1398600000</v>
      </c>
    </row>
    <row r="21" spans="1:8" x14ac:dyDescent="0.25">
      <c r="A21" s="13" t="s">
        <v>19</v>
      </c>
      <c r="B21" s="9">
        <v>180000000</v>
      </c>
      <c r="C21" s="9">
        <v>219314644</v>
      </c>
      <c r="D21" s="9">
        <v>225000000</v>
      </c>
      <c r="E21" s="9">
        <v>221230080</v>
      </c>
      <c r="F21" s="9">
        <v>253253408</v>
      </c>
      <c r="G21" s="9">
        <v>244151000</v>
      </c>
      <c r="H21" s="9">
        <v>252000000</v>
      </c>
    </row>
    <row r="22" spans="1:8" x14ac:dyDescent="0.25">
      <c r="A22" s="13" t="s">
        <v>20</v>
      </c>
      <c r="B22" s="9">
        <v>277000000</v>
      </c>
      <c r="C22" s="9">
        <v>184044508</v>
      </c>
      <c r="D22" s="9">
        <v>140000000</v>
      </c>
      <c r="E22" s="9">
        <v>80000000</v>
      </c>
      <c r="F22" s="9">
        <v>50000000</v>
      </c>
      <c r="G22" s="9">
        <v>50000000</v>
      </c>
      <c r="H22" s="9">
        <v>50400000</v>
      </c>
    </row>
    <row r="23" spans="1:8" x14ac:dyDescent="0.25">
      <c r="A23" s="13" t="s">
        <v>21</v>
      </c>
      <c r="B23" s="9">
        <v>814000000</v>
      </c>
      <c r="C23" s="9">
        <v>909103417</v>
      </c>
      <c r="D23" s="9">
        <v>965000000</v>
      </c>
      <c r="E23" s="9">
        <v>1007537605</v>
      </c>
      <c r="F23" s="9">
        <v>1660000000</v>
      </c>
      <c r="G23" s="9">
        <v>909071513</v>
      </c>
      <c r="H23" s="9">
        <v>1124020000</v>
      </c>
    </row>
    <row r="24" spans="1:8" x14ac:dyDescent="0.25">
      <c r="A24" s="13" t="s">
        <v>22</v>
      </c>
      <c r="B24" s="9">
        <v>5472420857</v>
      </c>
      <c r="C24" s="9">
        <v>5724838776</v>
      </c>
      <c r="D24" s="9">
        <v>5947320801</v>
      </c>
      <c r="E24" s="9">
        <v>6047479668</v>
      </c>
      <c r="F24" s="9">
        <v>6491556783</v>
      </c>
      <c r="G24" s="9">
        <v>6682755187</v>
      </c>
      <c r="H24" s="9">
        <v>7839328010</v>
      </c>
    </row>
    <row r="25" spans="1:8" x14ac:dyDescent="0.25">
      <c r="A25" s="13" t="s">
        <v>23</v>
      </c>
      <c r="B25" s="9">
        <v>1000397582</v>
      </c>
      <c r="C25" s="9">
        <v>1696233877</v>
      </c>
      <c r="D25" s="9">
        <v>2135000000</v>
      </c>
      <c r="E25" s="9">
        <v>1325542984</v>
      </c>
      <c r="F25" s="9">
        <v>2208729668</v>
      </c>
      <c r="G25" s="9">
        <v>3514516652</v>
      </c>
      <c r="H25" s="9">
        <v>5000000000</v>
      </c>
    </row>
    <row r="26" spans="1:8" x14ac:dyDescent="0.25">
      <c r="A26" s="13" t="s">
        <v>24</v>
      </c>
      <c r="B26" s="9">
        <v>310026769</v>
      </c>
      <c r="C26" s="9">
        <v>303435493</v>
      </c>
      <c r="D26" s="9">
        <v>37880713</v>
      </c>
      <c r="E26" s="9">
        <v>47728140</v>
      </c>
      <c r="F26" s="9">
        <v>28503812</v>
      </c>
      <c r="G26" s="9">
        <v>30397000</v>
      </c>
      <c r="H26" s="9">
        <v>82016412</v>
      </c>
    </row>
    <row r="27" spans="1:8" x14ac:dyDescent="0.25">
      <c r="A27" s="13" t="s">
        <v>25</v>
      </c>
      <c r="B27" s="9">
        <v>20822297207</v>
      </c>
      <c r="C27" s="9">
        <v>20300521990</v>
      </c>
      <c r="D27" s="9">
        <v>25924419589</v>
      </c>
      <c r="E27" s="9">
        <v>21122918768</v>
      </c>
      <c r="F27" s="9">
        <v>23284608427</v>
      </c>
      <c r="G27" s="9">
        <v>33614344727</v>
      </c>
      <c r="H27" s="9">
        <v>42046220545</v>
      </c>
    </row>
    <row r="28" spans="1:8" x14ac:dyDescent="0.25">
      <c r="A28" s="13" t="s">
        <v>26</v>
      </c>
      <c r="B28" s="9">
        <v>787724962</v>
      </c>
      <c r="C28" s="9">
        <v>1002040164</v>
      </c>
      <c r="D28" s="9">
        <v>449642157</v>
      </c>
      <c r="E28" s="9">
        <v>357794776</v>
      </c>
      <c r="F28" s="9">
        <v>322352602</v>
      </c>
      <c r="G28" s="9">
        <v>122271629</v>
      </c>
      <c r="H28" s="9">
        <v>130000000</v>
      </c>
    </row>
    <row r="29" spans="1:8" x14ac:dyDescent="0.25">
      <c r="A29" s="13" t="s">
        <v>27</v>
      </c>
      <c r="B29" s="9">
        <v>135018000</v>
      </c>
      <c r="C29" s="9">
        <v>112456996</v>
      </c>
      <c r="D29" s="9">
        <v>95175000</v>
      </c>
      <c r="E29" s="9">
        <v>150000000</v>
      </c>
      <c r="F29" s="9">
        <v>183035224</v>
      </c>
      <c r="G29" s="9">
        <v>220000000</v>
      </c>
      <c r="H29">
        <v>242000000</v>
      </c>
    </row>
    <row r="30" spans="1:8" x14ac:dyDescent="0.25">
      <c r="A30" s="13" t="s">
        <v>28</v>
      </c>
      <c r="B30" s="9">
        <v>74000000</v>
      </c>
      <c r="C30" s="9">
        <v>4641000</v>
      </c>
      <c r="D30" s="9">
        <v>12842000</v>
      </c>
      <c r="E30" s="9">
        <v>74000000</v>
      </c>
      <c r="F30" s="9">
        <v>14000000</v>
      </c>
      <c r="G30" s="9">
        <v>14170000</v>
      </c>
      <c r="H30" s="9">
        <v>70000000</v>
      </c>
    </row>
    <row r="31" spans="1:8" x14ac:dyDescent="0.25">
      <c r="A31" s="13" t="s">
        <v>29</v>
      </c>
      <c r="B31" s="9">
        <v>96606840</v>
      </c>
      <c r="C31" s="9">
        <v>114545181</v>
      </c>
      <c r="D31" s="9">
        <v>211000000</v>
      </c>
      <c r="E31" s="9">
        <v>130000000</v>
      </c>
      <c r="F31" s="9">
        <v>107592180</v>
      </c>
      <c r="G31" s="9">
        <v>142000000</v>
      </c>
      <c r="H31" s="9">
        <v>200000000</v>
      </c>
    </row>
    <row r="32" spans="1:8" x14ac:dyDescent="0.25">
      <c r="A32" s="13" t="s">
        <v>30</v>
      </c>
      <c r="B32" s="9"/>
      <c r="C32" s="9"/>
      <c r="D32" s="9"/>
      <c r="E32" s="9">
        <v>5548422175</v>
      </c>
      <c r="F32" s="9">
        <v>0</v>
      </c>
      <c r="G32" s="9">
        <v>0</v>
      </c>
      <c r="H32" s="9"/>
    </row>
    <row r="33" spans="1:11" x14ac:dyDescent="0.25">
      <c r="A33" s="13" t="s">
        <v>31</v>
      </c>
      <c r="B33" s="9">
        <v>0</v>
      </c>
      <c r="C33" s="9">
        <v>0</v>
      </c>
      <c r="D33" s="9">
        <v>0</v>
      </c>
      <c r="E33" s="9">
        <v>255821542</v>
      </c>
      <c r="F33" s="9">
        <v>368186000</v>
      </c>
      <c r="G33" s="9">
        <v>184093000</v>
      </c>
      <c r="H33" s="9"/>
    </row>
    <row r="34" spans="1:11" x14ac:dyDescent="0.25">
      <c r="A34" s="8" t="s">
        <v>32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/>
    </row>
    <row r="35" spans="1:11" s="12" customFormat="1" x14ac:dyDescent="0.25">
      <c r="A35" s="10" t="s">
        <v>33</v>
      </c>
      <c r="B35" s="11">
        <f t="shared" ref="B35:H35" si="3">+B36+B37</f>
        <v>786675636</v>
      </c>
      <c r="C35" s="11">
        <f t="shared" si="3"/>
        <v>1956707204</v>
      </c>
      <c r="D35" s="11">
        <f t="shared" si="3"/>
        <v>1278029441</v>
      </c>
      <c r="E35" s="11">
        <f t="shared" si="3"/>
        <v>7718443455</v>
      </c>
      <c r="F35" s="11">
        <f t="shared" si="3"/>
        <v>4428358185</v>
      </c>
      <c r="G35" s="11">
        <f t="shared" si="3"/>
        <v>2739019207</v>
      </c>
      <c r="H35" s="11">
        <f t="shared" si="3"/>
        <v>5770740386</v>
      </c>
    </row>
    <row r="36" spans="1:11" s="7" customFormat="1" x14ac:dyDescent="0.25">
      <c r="A36" s="13" t="s">
        <v>34</v>
      </c>
      <c r="B36" s="15">
        <v>696616309</v>
      </c>
      <c r="C36" s="15">
        <v>1452444829</v>
      </c>
      <c r="D36" s="15">
        <v>1115963513</v>
      </c>
      <c r="E36" s="15">
        <v>7459699055</v>
      </c>
      <c r="F36" s="15">
        <v>4072897882</v>
      </c>
      <c r="G36" s="15">
        <v>2153722853</v>
      </c>
      <c r="H36" s="15">
        <v>5000000000</v>
      </c>
    </row>
    <row r="37" spans="1:11" s="7" customFormat="1" ht="30" x14ac:dyDescent="0.25">
      <c r="A37" s="16" t="s">
        <v>35</v>
      </c>
      <c r="B37" s="15">
        <f t="shared" ref="B37:H37" si="4">+SUM(B38:B41)</f>
        <v>90059327</v>
      </c>
      <c r="C37" s="15">
        <f t="shared" si="4"/>
        <v>504262375</v>
      </c>
      <c r="D37" s="15">
        <f t="shared" si="4"/>
        <v>162065928</v>
      </c>
      <c r="E37" s="15">
        <f t="shared" si="4"/>
        <v>258744400</v>
      </c>
      <c r="F37" s="15">
        <f t="shared" si="4"/>
        <v>355460303</v>
      </c>
      <c r="G37" s="15">
        <f t="shared" si="4"/>
        <v>585296354</v>
      </c>
      <c r="H37" s="15">
        <f t="shared" si="4"/>
        <v>770740386</v>
      </c>
    </row>
    <row r="38" spans="1:11" x14ac:dyDescent="0.25">
      <c r="A38" s="13" t="s">
        <v>36</v>
      </c>
      <c r="B38" s="9">
        <v>0</v>
      </c>
      <c r="C38" s="9">
        <v>0</v>
      </c>
      <c r="D38" s="9">
        <v>0</v>
      </c>
      <c r="E38" s="9">
        <v>23070000</v>
      </c>
      <c r="F38" s="9">
        <v>20966500</v>
      </c>
      <c r="G38" s="9">
        <v>45000000</v>
      </c>
      <c r="H38" s="9">
        <v>41566386</v>
      </c>
    </row>
    <row r="39" spans="1:11" x14ac:dyDescent="0.25">
      <c r="A39" s="13" t="s">
        <v>37</v>
      </c>
      <c r="B39" s="9">
        <v>90059327</v>
      </c>
      <c r="C39" s="9">
        <v>504262375</v>
      </c>
      <c r="D39" s="9">
        <v>162065928</v>
      </c>
      <c r="E39" s="9">
        <v>235674400</v>
      </c>
      <c r="F39" s="9">
        <v>303335277</v>
      </c>
      <c r="G39" s="9">
        <v>403192000</v>
      </c>
      <c r="H39" s="9">
        <v>729174000</v>
      </c>
    </row>
    <row r="40" spans="1:11" x14ac:dyDescent="0.25">
      <c r="A40" s="13" t="s">
        <v>76</v>
      </c>
      <c r="B40" s="9"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/>
    </row>
    <row r="41" spans="1:11" x14ac:dyDescent="0.25">
      <c r="A41" s="13" t="s">
        <v>38</v>
      </c>
      <c r="B41" s="9">
        <v>0</v>
      </c>
      <c r="C41" s="9">
        <v>0</v>
      </c>
      <c r="D41" s="9">
        <v>0</v>
      </c>
      <c r="E41" s="9">
        <v>0</v>
      </c>
      <c r="F41" s="9">
        <v>31158526</v>
      </c>
      <c r="G41" s="9">
        <v>137104354</v>
      </c>
      <c r="H41" s="9"/>
    </row>
    <row r="42" spans="1:11" x14ac:dyDescent="0.25">
      <c r="A42" s="8" t="s">
        <v>39</v>
      </c>
      <c r="B42" s="9"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/>
    </row>
    <row r="43" spans="1:11" x14ac:dyDescent="0.25">
      <c r="A43" s="8" t="s">
        <v>40</v>
      </c>
      <c r="B43" s="9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/>
    </row>
    <row r="44" spans="1:11" x14ac:dyDescent="0.25">
      <c r="A44" s="8" t="s">
        <v>8</v>
      </c>
      <c r="B44" s="9">
        <v>0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/>
    </row>
    <row r="45" spans="1:11" s="7" customFormat="1" x14ac:dyDescent="0.25">
      <c r="A45" s="14" t="s">
        <v>41</v>
      </c>
      <c r="B45" s="9">
        <v>22579184276</v>
      </c>
      <c r="C45" s="9">
        <v>24053459997</v>
      </c>
      <c r="D45" s="9">
        <v>24265000296</v>
      </c>
      <c r="E45" s="9">
        <v>22342301484</v>
      </c>
      <c r="F45" s="9">
        <v>15550534421</v>
      </c>
      <c r="G45" s="9">
        <v>14073801112</v>
      </c>
      <c r="H45" s="9">
        <v>21521141455</v>
      </c>
      <c r="J45" s="6"/>
      <c r="K45" s="6"/>
    </row>
    <row r="46" spans="1:11" x14ac:dyDescent="0.25">
      <c r="A46" s="17" t="s">
        <v>42</v>
      </c>
      <c r="B46" s="18">
        <f t="shared" ref="B46:E46" si="5">+B47+B49</f>
        <v>641599646008</v>
      </c>
      <c r="C46" s="18">
        <f t="shared" si="5"/>
        <v>603686934528</v>
      </c>
      <c r="D46" s="18">
        <f>+D47+D49</f>
        <v>724584623834</v>
      </c>
      <c r="E46" s="18">
        <f t="shared" si="5"/>
        <v>786719472952</v>
      </c>
      <c r="F46" s="18">
        <f>+F47+F49</f>
        <v>763982098664</v>
      </c>
      <c r="G46" s="18">
        <f>+G47+G49</f>
        <v>860198121584</v>
      </c>
      <c r="H46" s="18">
        <f>+H47+H49</f>
        <v>774362896258</v>
      </c>
    </row>
    <row r="47" spans="1:11" x14ac:dyDescent="0.25">
      <c r="A47" s="19" t="s">
        <v>43</v>
      </c>
      <c r="B47" s="20">
        <f t="shared" ref="B47:H47" si="6">+B49</f>
        <v>320799823004</v>
      </c>
      <c r="C47" s="20">
        <f t="shared" si="6"/>
        <v>301843467264</v>
      </c>
      <c r="D47" s="20">
        <f t="shared" si="6"/>
        <v>362292311917</v>
      </c>
      <c r="E47" s="20">
        <f t="shared" si="6"/>
        <v>393359736476</v>
      </c>
      <c r="F47" s="20">
        <f t="shared" si="6"/>
        <v>381991049332</v>
      </c>
      <c r="G47" s="20">
        <f t="shared" si="6"/>
        <v>430099060792</v>
      </c>
      <c r="H47" s="20">
        <f t="shared" si="6"/>
        <v>387181448129</v>
      </c>
    </row>
    <row r="48" spans="1:11" x14ac:dyDescent="0.25">
      <c r="A48" s="8" t="s">
        <v>44</v>
      </c>
      <c r="B48" s="9">
        <v>0</v>
      </c>
      <c r="C48" s="9">
        <v>0</v>
      </c>
      <c r="D48" s="9">
        <v>0</v>
      </c>
      <c r="E48" s="9">
        <v>0</v>
      </c>
      <c r="F48" s="9">
        <v>0</v>
      </c>
      <c r="G48" s="9">
        <v>0</v>
      </c>
      <c r="H48" s="9"/>
    </row>
    <row r="49" spans="1:10" s="7" customFormat="1" x14ac:dyDescent="0.25">
      <c r="A49" s="21" t="s">
        <v>45</v>
      </c>
      <c r="B49" s="22">
        <f t="shared" ref="B49:H49" si="7">+B50+B53+B66</f>
        <v>320799823004</v>
      </c>
      <c r="C49" s="22">
        <f t="shared" si="7"/>
        <v>301843467264</v>
      </c>
      <c r="D49" s="22">
        <f t="shared" si="7"/>
        <v>362292311917</v>
      </c>
      <c r="E49" s="22">
        <f t="shared" si="7"/>
        <v>393359736476</v>
      </c>
      <c r="F49" s="22">
        <f t="shared" si="7"/>
        <v>381991049332</v>
      </c>
      <c r="G49" s="22">
        <f t="shared" si="7"/>
        <v>430099060792</v>
      </c>
      <c r="H49" s="22">
        <f t="shared" si="7"/>
        <v>387181448129</v>
      </c>
    </row>
    <row r="50" spans="1:10" s="12" customFormat="1" x14ac:dyDescent="0.25">
      <c r="A50" s="10" t="s">
        <v>46</v>
      </c>
      <c r="B50" s="11">
        <f t="shared" ref="B50:H50" si="8">+B51+B52</f>
        <v>181088656046</v>
      </c>
      <c r="C50" s="11">
        <f t="shared" si="8"/>
        <v>179421893540</v>
      </c>
      <c r="D50" s="11">
        <f t="shared" si="8"/>
        <v>226613474017</v>
      </c>
      <c r="E50" s="11">
        <f t="shared" si="8"/>
        <v>232859306873</v>
      </c>
      <c r="F50" s="11">
        <f t="shared" si="8"/>
        <v>248964584388</v>
      </c>
      <c r="G50" s="11">
        <f t="shared" si="8"/>
        <v>272031769664</v>
      </c>
      <c r="H50" s="11">
        <f t="shared" si="8"/>
        <v>253407258590</v>
      </c>
    </row>
    <row r="51" spans="1:10" x14ac:dyDescent="0.25">
      <c r="A51" s="8" t="s">
        <v>47</v>
      </c>
      <c r="B51" s="9">
        <v>49587938705</v>
      </c>
      <c r="C51" s="9">
        <v>52380162511</v>
      </c>
      <c r="D51" s="9">
        <v>54918303614</v>
      </c>
      <c r="E51" s="9">
        <v>65220488463</v>
      </c>
      <c r="F51" s="9">
        <v>61635582905</v>
      </c>
      <c r="G51" s="9">
        <v>70849068185</v>
      </c>
      <c r="H51" s="9">
        <v>110949165000</v>
      </c>
      <c r="I51" s="39"/>
      <c r="J51" s="30"/>
    </row>
    <row r="52" spans="1:10" x14ac:dyDescent="0.25">
      <c r="A52" s="8" t="s">
        <v>48</v>
      </c>
      <c r="B52" s="9">
        <v>131500717341</v>
      </c>
      <c r="C52" s="9">
        <v>127041731029</v>
      </c>
      <c r="D52" s="9">
        <v>171695170403</v>
      </c>
      <c r="E52" s="9">
        <v>167638818410</v>
      </c>
      <c r="F52" s="9">
        <v>187329001483</v>
      </c>
      <c r="G52" s="9">
        <v>201182701479</v>
      </c>
      <c r="H52" s="9">
        <v>142458093590</v>
      </c>
    </row>
    <row r="53" spans="1:10" x14ac:dyDescent="0.25">
      <c r="A53" s="14" t="s">
        <v>49</v>
      </c>
      <c r="B53" s="15">
        <f t="shared" ref="B53:F53" si="9">+SUM(B54:B65)</f>
        <v>83419387418</v>
      </c>
      <c r="C53" s="15">
        <f t="shared" si="9"/>
        <v>71361445161</v>
      </c>
      <c r="D53" s="15">
        <f t="shared" si="9"/>
        <v>98848723991</v>
      </c>
      <c r="E53" s="15">
        <f t="shared" si="9"/>
        <v>92896353014</v>
      </c>
      <c r="F53" s="15">
        <f t="shared" si="9"/>
        <v>89412383531</v>
      </c>
      <c r="G53" s="15">
        <f t="shared" ref="G53:H53" si="10">+SUM(G54:G65)</f>
        <v>110951680087</v>
      </c>
      <c r="H53" s="15">
        <f t="shared" si="10"/>
        <v>84355898165</v>
      </c>
    </row>
    <row r="54" spans="1:10" x14ac:dyDescent="0.25">
      <c r="A54" s="13" t="s">
        <v>50</v>
      </c>
      <c r="B54" s="9">
        <v>17233113474</v>
      </c>
      <c r="C54" s="9">
        <v>16875592212</v>
      </c>
      <c r="D54" s="9">
        <v>22740249500</v>
      </c>
      <c r="E54" s="9">
        <v>24974355880</v>
      </c>
      <c r="F54" s="9">
        <v>20770671178</v>
      </c>
      <c r="G54" s="9">
        <v>27074597051</v>
      </c>
      <c r="H54" s="9">
        <v>21364884931</v>
      </c>
    </row>
    <row r="55" spans="1:10" x14ac:dyDescent="0.25">
      <c r="A55" s="13" t="s">
        <v>51</v>
      </c>
      <c r="B55" s="9">
        <v>27572785306</v>
      </c>
      <c r="C55" s="9">
        <v>26329028153</v>
      </c>
      <c r="D55" s="9">
        <v>37917579884</v>
      </c>
      <c r="E55" s="9">
        <v>32878207772</v>
      </c>
      <c r="F55" s="9">
        <v>33957812119</v>
      </c>
      <c r="G55" s="9">
        <v>39539455945</v>
      </c>
      <c r="H55" s="9">
        <v>28882050262</v>
      </c>
    </row>
    <row r="56" spans="1:10" x14ac:dyDescent="0.25">
      <c r="A56" s="13" t="s">
        <v>52</v>
      </c>
      <c r="B56" s="9">
        <v>36000000</v>
      </c>
      <c r="C56" s="9">
        <v>105763487</v>
      </c>
      <c r="D56" s="9">
        <v>72000000</v>
      </c>
      <c r="E56" s="9">
        <v>25228847</v>
      </c>
      <c r="F56" s="9">
        <v>32650762</v>
      </c>
      <c r="G56" s="9">
        <v>29910000</v>
      </c>
      <c r="H56" s="9">
        <v>40000000</v>
      </c>
    </row>
    <row r="57" spans="1:10" x14ac:dyDescent="0.25">
      <c r="A57" s="13" t="s">
        <v>53</v>
      </c>
      <c r="B57" s="9">
        <v>934009014</v>
      </c>
      <c r="C57" s="9">
        <v>379705363</v>
      </c>
      <c r="D57" s="9">
        <v>703226988</v>
      </c>
      <c r="E57" s="9">
        <v>1396403939</v>
      </c>
      <c r="F57" s="9">
        <v>775817825</v>
      </c>
      <c r="G57" s="9">
        <v>1320747790</v>
      </c>
      <c r="H57" s="9">
        <v>1353375565</v>
      </c>
    </row>
    <row r="58" spans="1:10" x14ac:dyDescent="0.25">
      <c r="A58" s="13" t="s">
        <v>54</v>
      </c>
      <c r="B58" s="9">
        <v>1898000000</v>
      </c>
      <c r="C58" s="9">
        <v>2035859620</v>
      </c>
      <c r="D58" s="9">
        <v>2654213723</v>
      </c>
      <c r="E58" s="9">
        <v>2535438741</v>
      </c>
      <c r="F58" s="9">
        <v>3944920420</v>
      </c>
      <c r="G58" s="9">
        <v>5855381168</v>
      </c>
      <c r="H58" s="9">
        <v>5737448300</v>
      </c>
    </row>
    <row r="59" spans="1:10" x14ac:dyDescent="0.25">
      <c r="A59" s="13" t="s">
        <v>55</v>
      </c>
      <c r="B59" s="9">
        <v>2707159492</v>
      </c>
      <c r="C59" s="9">
        <v>2738633771</v>
      </c>
      <c r="D59" s="9">
        <v>4052814305</v>
      </c>
      <c r="E59" s="9">
        <v>2945844000</v>
      </c>
      <c r="F59" s="9">
        <v>2838000000</v>
      </c>
      <c r="G59" s="9">
        <v>2128500000</v>
      </c>
      <c r="H59" s="9">
        <v>2144355861</v>
      </c>
    </row>
    <row r="60" spans="1:10" x14ac:dyDescent="0.25">
      <c r="A60" s="13" t="s">
        <v>56</v>
      </c>
      <c r="B60" s="9">
        <v>9389106496</v>
      </c>
      <c r="C60" s="9">
        <v>7962503940</v>
      </c>
      <c r="D60" s="9">
        <v>6838266844</v>
      </c>
      <c r="E60" s="9">
        <v>8699568771</v>
      </c>
      <c r="F60" s="9">
        <v>7771771452</v>
      </c>
      <c r="G60" s="9">
        <v>11652607828</v>
      </c>
      <c r="H60" s="9">
        <v>7509846600</v>
      </c>
    </row>
    <row r="61" spans="1:10" x14ac:dyDescent="0.25">
      <c r="A61" s="13" t="s">
        <v>57</v>
      </c>
      <c r="B61" s="9">
        <v>9288469300</v>
      </c>
      <c r="C61" s="9">
        <v>6418407606</v>
      </c>
      <c r="D61" s="9">
        <v>13380431342</v>
      </c>
      <c r="E61" s="9">
        <v>13120047222</v>
      </c>
      <c r="F61" s="9">
        <v>10633353703</v>
      </c>
      <c r="G61" s="9">
        <v>14587424203</v>
      </c>
      <c r="H61" s="9">
        <v>10165203885</v>
      </c>
    </row>
    <row r="62" spans="1:10" x14ac:dyDescent="0.25">
      <c r="A62" s="13" t="s">
        <v>58</v>
      </c>
      <c r="B62" s="9">
        <v>3804916890</v>
      </c>
      <c r="C62" s="9">
        <v>3701938908</v>
      </c>
      <c r="D62" s="9">
        <v>5163268575</v>
      </c>
      <c r="E62" s="9">
        <v>5832836994</v>
      </c>
      <c r="F62" s="9">
        <v>7767602485</v>
      </c>
      <c r="G62" s="9">
        <v>8414682170</v>
      </c>
      <c r="H62" s="9">
        <v>6850958000</v>
      </c>
    </row>
    <row r="63" spans="1:10" ht="17.25" customHeight="1" x14ac:dyDescent="0.25">
      <c r="A63" s="13" t="s">
        <v>59</v>
      </c>
      <c r="B63" s="9">
        <v>25514790</v>
      </c>
      <c r="C63" s="9">
        <v>32886840</v>
      </c>
      <c r="D63" s="9">
        <v>33000000</v>
      </c>
      <c r="E63" s="9">
        <v>178180995</v>
      </c>
      <c r="F63" s="9">
        <v>656114777</v>
      </c>
      <c r="G63" s="9">
        <v>113083951</v>
      </c>
      <c r="H63" s="9">
        <v>267774761</v>
      </c>
    </row>
    <row r="64" spans="1:10" ht="17.25" customHeight="1" x14ac:dyDescent="0.25">
      <c r="A64" s="13" t="s">
        <v>34</v>
      </c>
      <c r="B64" s="9">
        <v>10530312656</v>
      </c>
      <c r="C64" s="9">
        <v>4781125261</v>
      </c>
      <c r="D64" s="9">
        <v>5293672830</v>
      </c>
      <c r="E64" s="9">
        <v>0</v>
      </c>
      <c r="F64" s="9">
        <v>0</v>
      </c>
      <c r="G64" s="9">
        <v>0</v>
      </c>
      <c r="H64" s="9"/>
    </row>
    <row r="65" spans="1:9" ht="22.5" customHeight="1" x14ac:dyDescent="0.25">
      <c r="A65" s="13" t="s">
        <v>60</v>
      </c>
      <c r="B65" s="9">
        <v>0</v>
      </c>
      <c r="C65" s="9">
        <v>0</v>
      </c>
      <c r="D65" s="9">
        <v>0</v>
      </c>
      <c r="E65" s="9">
        <v>310239853</v>
      </c>
      <c r="F65" s="9">
        <v>263668810</v>
      </c>
      <c r="G65" s="9">
        <v>235289981</v>
      </c>
      <c r="H65" s="9">
        <v>40000000</v>
      </c>
    </row>
    <row r="66" spans="1:9" s="7" customFormat="1" x14ac:dyDescent="0.25">
      <c r="A66" s="14" t="s">
        <v>61</v>
      </c>
      <c r="B66" s="9">
        <v>56291779540</v>
      </c>
      <c r="C66" s="9">
        <v>51060128563</v>
      </c>
      <c r="D66" s="9">
        <v>36830113909</v>
      </c>
      <c r="E66" s="9">
        <v>67604076589</v>
      </c>
      <c r="F66" s="9">
        <v>43614081413</v>
      </c>
      <c r="G66" s="9">
        <v>47115611041</v>
      </c>
      <c r="H66" s="9">
        <v>49418291374</v>
      </c>
    </row>
    <row r="67" spans="1:9" x14ac:dyDescent="0.25">
      <c r="A67" s="23" t="s">
        <v>62</v>
      </c>
      <c r="B67" s="24">
        <f t="shared" ref="B67:H67" si="11">+B68+B69</f>
        <v>16478193368</v>
      </c>
      <c r="C67" s="24">
        <f t="shared" si="11"/>
        <v>125718244593</v>
      </c>
      <c r="D67" s="24">
        <f t="shared" si="11"/>
        <v>203269087318</v>
      </c>
      <c r="E67" s="24">
        <f t="shared" si="11"/>
        <v>291359339020</v>
      </c>
      <c r="F67" s="24">
        <f t="shared" si="11"/>
        <v>394272943893</v>
      </c>
      <c r="G67" s="24">
        <f t="shared" si="11"/>
        <v>438212373000</v>
      </c>
      <c r="H67" s="24">
        <f t="shared" si="11"/>
        <v>142238302000</v>
      </c>
      <c r="I67" s="30"/>
    </row>
    <row r="68" spans="1:9" x14ac:dyDescent="0.25">
      <c r="A68" s="8" t="s">
        <v>63</v>
      </c>
      <c r="B68" s="9">
        <v>11993934411</v>
      </c>
      <c r="C68" s="9">
        <v>117320213730</v>
      </c>
      <c r="D68" s="9">
        <v>189502631941</v>
      </c>
      <c r="E68" s="9">
        <v>146049903346</v>
      </c>
      <c r="F68" s="9">
        <v>194362944511</v>
      </c>
      <c r="G68" s="9">
        <v>167050693681</v>
      </c>
      <c r="H68" s="9">
        <v>6412127000</v>
      </c>
    </row>
    <row r="69" spans="1:9" x14ac:dyDescent="0.25">
      <c r="A69" s="8" t="s">
        <v>64</v>
      </c>
      <c r="B69" s="9">
        <v>4484258957</v>
      </c>
      <c r="C69" s="9">
        <v>8398030863</v>
      </c>
      <c r="D69" s="9">
        <v>13766455377</v>
      </c>
      <c r="E69" s="9">
        <v>145309435674</v>
      </c>
      <c r="F69" s="9">
        <v>199909999382</v>
      </c>
      <c r="G69" s="9">
        <v>271161679319</v>
      </c>
      <c r="H69" s="9">
        <v>135826175000</v>
      </c>
    </row>
    <row r="70" spans="1:9" x14ac:dyDescent="0.25">
      <c r="A70" s="8" t="s">
        <v>65</v>
      </c>
      <c r="B70" s="9">
        <v>0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/>
    </row>
    <row r="71" spans="1:9" x14ac:dyDescent="0.25">
      <c r="A71" s="8" t="s">
        <v>66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/>
    </row>
    <row r="72" spans="1:9" x14ac:dyDescent="0.25">
      <c r="A72" s="26" t="s">
        <v>67</v>
      </c>
      <c r="B72" s="27">
        <f t="shared" ref="B72:E72" si="12">+B3+B47+B67</f>
        <v>442634478118</v>
      </c>
      <c r="C72" s="27">
        <f t="shared" si="12"/>
        <v>542648497873</v>
      </c>
      <c r="D72" s="27">
        <f t="shared" si="12"/>
        <v>688643499810</v>
      </c>
      <c r="E72" s="27">
        <f t="shared" si="12"/>
        <v>801557037861</v>
      </c>
      <c r="F72" s="27">
        <f>+F3+F47+F67</f>
        <v>885194696287</v>
      </c>
      <c r="G72" s="27">
        <f>+G3+G47+G67</f>
        <v>991884682148</v>
      </c>
      <c r="H72" s="27">
        <f>+H3+H47+H67</f>
        <v>676794825992</v>
      </c>
    </row>
    <row r="73" spans="1:9" x14ac:dyDescent="0.25">
      <c r="A73" s="28" t="s">
        <v>68</v>
      </c>
      <c r="B73" s="29">
        <v>0</v>
      </c>
      <c r="C73" s="29">
        <v>0</v>
      </c>
      <c r="D73" s="29">
        <v>20069987874</v>
      </c>
      <c r="E73" s="29">
        <v>14100015640</v>
      </c>
      <c r="F73" s="29">
        <v>14100015640.003387</v>
      </c>
      <c r="G73" s="29">
        <v>28000671409.000019</v>
      </c>
      <c r="H73" s="29">
        <v>14100016000</v>
      </c>
      <c r="I73" s="30"/>
    </row>
    <row r="74" spans="1:9" x14ac:dyDescent="0.25">
      <c r="A74" s="26" t="s">
        <v>69</v>
      </c>
      <c r="B74" s="27">
        <f t="shared" ref="B74:H74" si="13">+B72+B73</f>
        <v>442634478118</v>
      </c>
      <c r="C74" s="27">
        <f t="shared" si="13"/>
        <v>542648497873</v>
      </c>
      <c r="D74" s="27">
        <f t="shared" si="13"/>
        <v>708713487684</v>
      </c>
      <c r="E74" s="27">
        <f t="shared" si="13"/>
        <v>815657053501</v>
      </c>
      <c r="F74" s="27">
        <f t="shared" si="13"/>
        <v>899294711927.00342</v>
      </c>
      <c r="G74" s="27">
        <f t="shared" si="13"/>
        <v>1019885353557</v>
      </c>
      <c r="H74" s="27">
        <f t="shared" si="13"/>
        <v>690894841992</v>
      </c>
    </row>
    <row r="75" spans="1:9" x14ac:dyDescent="0.25">
      <c r="H75" s="30"/>
    </row>
    <row r="78" spans="1:9" x14ac:dyDescent="0.25">
      <c r="A78" t="s">
        <v>70</v>
      </c>
    </row>
    <row r="79" spans="1:9" ht="24" x14ac:dyDescent="0.25">
      <c r="A79" s="32" t="s">
        <v>71</v>
      </c>
      <c r="B79" s="33">
        <v>2019</v>
      </c>
      <c r="C79" s="33">
        <v>2020</v>
      </c>
      <c r="D79" s="34" t="s">
        <v>72</v>
      </c>
    </row>
    <row r="80" spans="1:9" x14ac:dyDescent="0.25">
      <c r="A80" s="35" t="s">
        <v>73</v>
      </c>
      <c r="B80" s="36">
        <v>12939553871</v>
      </c>
      <c r="C80" s="36">
        <v>10910878807</v>
      </c>
      <c r="D80" s="36">
        <f>+SUM(B80:C80)</f>
        <v>23850432678</v>
      </c>
    </row>
    <row r="81" spans="1:1" x14ac:dyDescent="0.25">
      <c r="A81" t="s">
        <v>74</v>
      </c>
    </row>
    <row r="82" spans="1:1" x14ac:dyDescent="0.25">
      <c r="A82" t="s">
        <v>75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showGridLines="0" tabSelected="1" topLeftCell="A53" zoomScale="110" zoomScaleNormal="110" workbookViewId="0">
      <selection activeCell="H70" sqref="H70"/>
    </sheetView>
  </sheetViews>
  <sheetFormatPr baseColWidth="10" defaultRowHeight="15" x14ac:dyDescent="0.25"/>
  <cols>
    <col min="1" max="1" width="46.140625" customWidth="1"/>
    <col min="2" max="2" width="18" style="31" customWidth="1"/>
    <col min="3" max="3" width="16.7109375" style="31" customWidth="1"/>
    <col min="4" max="4" width="18" style="31" customWidth="1"/>
    <col min="5" max="5" width="18.5703125" style="31" customWidth="1"/>
    <col min="6" max="6" width="17.28515625" style="31" customWidth="1"/>
    <col min="7" max="8" width="16.140625" customWidth="1"/>
    <col min="9" max="9" width="14.140625" bestFit="1" customWidth="1"/>
  </cols>
  <sheetData>
    <row r="1" spans="1:9" x14ac:dyDescent="0.25">
      <c r="A1" s="40" t="s">
        <v>77</v>
      </c>
      <c r="B1" s="40"/>
      <c r="C1" s="40"/>
      <c r="D1" s="40"/>
      <c r="E1" s="40"/>
      <c r="F1" s="40"/>
    </row>
    <row r="2" spans="1:9" s="3" customFormat="1" x14ac:dyDescent="0.25">
      <c r="A2" s="1" t="s">
        <v>0</v>
      </c>
      <c r="B2" s="2">
        <v>2018</v>
      </c>
      <c r="C2" s="2">
        <v>2019</v>
      </c>
      <c r="D2" s="2">
        <v>2020</v>
      </c>
      <c r="E2" s="2">
        <v>2021</v>
      </c>
      <c r="F2" s="2">
        <v>2022</v>
      </c>
      <c r="G2" s="2">
        <v>2023</v>
      </c>
      <c r="H2" s="2">
        <v>2024</v>
      </c>
    </row>
    <row r="3" spans="1:9" s="7" customFormat="1" x14ac:dyDescent="0.25">
      <c r="A3" s="4" t="s">
        <v>1</v>
      </c>
      <c r="B3" s="5">
        <f t="shared" ref="B3:H3" si="0">+B4+B5+B8+B35+B44</f>
        <v>102688900558</v>
      </c>
      <c r="C3" s="5">
        <f t="shared" si="0"/>
        <v>114995451574</v>
      </c>
      <c r="D3" s="5">
        <f t="shared" si="0"/>
        <v>118421325045</v>
      </c>
      <c r="E3" s="5">
        <f t="shared" si="0"/>
        <v>110415703868</v>
      </c>
      <c r="F3" s="5">
        <f t="shared" si="0"/>
        <v>108230061849</v>
      </c>
      <c r="G3" s="5">
        <f t="shared" si="0"/>
        <v>122264357333</v>
      </c>
      <c r="H3" s="5">
        <f t="shared" si="0"/>
        <v>61794807579</v>
      </c>
      <c r="I3" s="6"/>
    </row>
    <row r="4" spans="1:9" x14ac:dyDescent="0.25">
      <c r="A4" s="8" t="s">
        <v>2</v>
      </c>
      <c r="B4" s="9">
        <v>10371869809</v>
      </c>
      <c r="C4" s="9">
        <v>10535471620</v>
      </c>
      <c r="D4" s="9">
        <v>10631414215</v>
      </c>
      <c r="E4" s="9">
        <v>10377194785</v>
      </c>
      <c r="F4" s="9">
        <v>10562863539</v>
      </c>
      <c r="G4" s="9">
        <v>11970968343</v>
      </c>
      <c r="H4" s="9">
        <v>2667790577</v>
      </c>
    </row>
    <row r="5" spans="1:9" s="12" customFormat="1" x14ac:dyDescent="0.25">
      <c r="A5" s="10" t="s">
        <v>3</v>
      </c>
      <c r="B5" s="11">
        <f t="shared" ref="B5:H5" si="1">+B6+B7</f>
        <v>30738517854</v>
      </c>
      <c r="C5" s="11">
        <f t="shared" si="1"/>
        <v>39307114772</v>
      </c>
      <c r="D5" s="11">
        <f t="shared" si="1"/>
        <v>41151673857</v>
      </c>
      <c r="E5" s="11">
        <f t="shared" si="1"/>
        <v>27172693705</v>
      </c>
      <c r="F5" s="11">
        <f t="shared" si="1"/>
        <v>31555758950</v>
      </c>
      <c r="G5" s="11">
        <f t="shared" si="1"/>
        <v>35087890344</v>
      </c>
      <c r="H5" s="11">
        <f t="shared" si="1"/>
        <v>12594701998</v>
      </c>
    </row>
    <row r="6" spans="1:9" x14ac:dyDescent="0.25">
      <c r="A6" s="13" t="s">
        <v>4</v>
      </c>
      <c r="B6" s="9">
        <v>17587454764</v>
      </c>
      <c r="C6" s="9">
        <v>25306394425</v>
      </c>
      <c r="D6" s="9">
        <v>23967116520</v>
      </c>
      <c r="E6" s="9">
        <v>11954345805</v>
      </c>
      <c r="F6" s="9">
        <v>14350689385</v>
      </c>
      <c r="G6" s="9">
        <v>16011222368</v>
      </c>
      <c r="H6" s="9">
        <v>5772408172</v>
      </c>
    </row>
    <row r="7" spans="1:9" x14ac:dyDescent="0.25">
      <c r="A7" s="13" t="s">
        <v>5</v>
      </c>
      <c r="B7" s="9">
        <v>13151063090</v>
      </c>
      <c r="C7" s="9">
        <v>14000720347</v>
      </c>
      <c r="D7" s="9">
        <v>17184557337</v>
      </c>
      <c r="E7" s="9">
        <v>15218347900</v>
      </c>
      <c r="F7" s="9">
        <v>17205069565</v>
      </c>
      <c r="G7" s="9">
        <v>19076667976</v>
      </c>
      <c r="H7" s="9">
        <v>6822293826</v>
      </c>
    </row>
    <row r="8" spans="1:9" s="12" customFormat="1" x14ac:dyDescent="0.25">
      <c r="A8" s="10" t="s">
        <v>6</v>
      </c>
      <c r="B8" s="11">
        <f t="shared" ref="B8:H8" si="2">+B9</f>
        <v>38247060162</v>
      </c>
      <c r="C8" s="11">
        <f t="shared" si="2"/>
        <v>39217902327</v>
      </c>
      <c r="D8" s="11">
        <f t="shared" si="2"/>
        <v>41114283353</v>
      </c>
      <c r="E8" s="11">
        <f t="shared" si="2"/>
        <v>45091780462</v>
      </c>
      <c r="F8" s="11">
        <f t="shared" si="2"/>
        <v>46200682550</v>
      </c>
      <c r="G8" s="11">
        <f t="shared" si="2"/>
        <v>58474964017</v>
      </c>
      <c r="H8" s="11">
        <f t="shared" si="2"/>
        <v>24309350242</v>
      </c>
    </row>
    <row r="9" spans="1:9" s="7" customFormat="1" x14ac:dyDescent="0.25">
      <c r="A9" s="14" t="s">
        <v>7</v>
      </c>
      <c r="B9" s="15">
        <f>+SUM(B11:B34)</f>
        <v>38247060162</v>
      </c>
      <c r="C9" s="15">
        <f>+SUM(C11:C34)</f>
        <v>39217902327</v>
      </c>
      <c r="D9" s="15">
        <f>+SUM(D10:D34)</f>
        <v>41114283353</v>
      </c>
      <c r="E9" s="15">
        <f>+SUM(E11:E34)</f>
        <v>45091780462</v>
      </c>
      <c r="F9" s="15">
        <f>+SUM(F11:F34)</f>
        <v>46200682550</v>
      </c>
      <c r="G9" s="15">
        <f>+SUM(G11:G34)</f>
        <v>58474964017</v>
      </c>
      <c r="H9" s="15">
        <f>+SUM(H11:H34)</f>
        <v>24309350242</v>
      </c>
    </row>
    <row r="10" spans="1:9" s="7" customFormat="1" x14ac:dyDescent="0.25">
      <c r="A10" s="13" t="s">
        <v>8</v>
      </c>
      <c r="B10" s="9">
        <v>0</v>
      </c>
      <c r="C10" s="9">
        <v>0</v>
      </c>
      <c r="D10" s="9">
        <v>9537500</v>
      </c>
      <c r="E10" s="9">
        <v>0</v>
      </c>
      <c r="F10" s="9">
        <v>0</v>
      </c>
      <c r="G10" s="9">
        <v>0</v>
      </c>
      <c r="H10" s="9"/>
    </row>
    <row r="11" spans="1:9" x14ac:dyDescent="0.25">
      <c r="A11" s="13" t="s">
        <v>9</v>
      </c>
      <c r="B11" s="9">
        <v>0</v>
      </c>
      <c r="C11" s="9">
        <v>0</v>
      </c>
      <c r="D11" s="9">
        <v>0</v>
      </c>
      <c r="E11" s="9">
        <v>0</v>
      </c>
      <c r="F11" s="9">
        <v>38158470</v>
      </c>
      <c r="G11" s="9">
        <v>0</v>
      </c>
      <c r="H11" s="9"/>
    </row>
    <row r="12" spans="1:9" x14ac:dyDescent="0.25">
      <c r="A12" s="13" t="s">
        <v>10</v>
      </c>
      <c r="B12" s="9">
        <v>0</v>
      </c>
      <c r="C12" s="9">
        <v>0</v>
      </c>
      <c r="D12" s="9">
        <v>0</v>
      </c>
      <c r="E12" s="9">
        <v>438998000</v>
      </c>
      <c r="F12" s="9">
        <v>186700000</v>
      </c>
      <c r="G12" s="9">
        <v>321830985</v>
      </c>
      <c r="H12" s="9">
        <v>101036492</v>
      </c>
    </row>
    <row r="13" spans="1:9" x14ac:dyDescent="0.25">
      <c r="A13" s="13" t="s">
        <v>11</v>
      </c>
      <c r="B13" s="9">
        <v>3330387944</v>
      </c>
      <c r="C13" s="9">
        <v>2309338132</v>
      </c>
      <c r="D13" s="9">
        <v>2409117116</v>
      </c>
      <c r="E13" s="9">
        <v>3254737714</v>
      </c>
      <c r="F13" s="9">
        <v>3539778154</v>
      </c>
      <c r="G13" s="9">
        <v>4402576994</v>
      </c>
      <c r="H13" s="9">
        <v>1045729726</v>
      </c>
    </row>
    <row r="14" spans="1:9" x14ac:dyDescent="0.25">
      <c r="A14" s="13" t="s">
        <v>12</v>
      </c>
      <c r="B14" s="9">
        <v>248849294</v>
      </c>
      <c r="C14" s="9">
        <v>58310000</v>
      </c>
      <c r="D14" s="9">
        <v>0</v>
      </c>
      <c r="E14" s="9">
        <v>0</v>
      </c>
      <c r="F14" s="9">
        <v>0</v>
      </c>
      <c r="G14" s="9">
        <v>0</v>
      </c>
      <c r="H14" s="9"/>
    </row>
    <row r="15" spans="1:9" x14ac:dyDescent="0.25">
      <c r="A15" s="13" t="s">
        <v>13</v>
      </c>
      <c r="B15" s="9">
        <v>0</v>
      </c>
      <c r="C15" s="9">
        <v>336050000</v>
      </c>
      <c r="D15" s="9">
        <v>206563140</v>
      </c>
      <c r="E15" s="9">
        <v>223588939</v>
      </c>
      <c r="F15" s="9">
        <v>206192661</v>
      </c>
      <c r="G15" s="9">
        <v>229117070</v>
      </c>
      <c r="H15" s="9">
        <v>0</v>
      </c>
    </row>
    <row r="16" spans="1:9" x14ac:dyDescent="0.25">
      <c r="A16" s="13" t="s">
        <v>14</v>
      </c>
      <c r="B16" s="9">
        <v>755443884</v>
      </c>
      <c r="C16" s="9">
        <v>911322001</v>
      </c>
      <c r="D16" s="9">
        <v>1105513899</v>
      </c>
      <c r="E16" s="9">
        <v>910999999</v>
      </c>
      <c r="F16" s="9">
        <v>617041000</v>
      </c>
      <c r="G16" s="9">
        <v>960000000</v>
      </c>
      <c r="H16" s="9">
        <v>585000000</v>
      </c>
    </row>
    <row r="17" spans="1:8" x14ac:dyDescent="0.25">
      <c r="A17" s="13" t="s">
        <v>15</v>
      </c>
      <c r="B17" s="9">
        <v>675309005</v>
      </c>
      <c r="C17" s="9">
        <v>677214336</v>
      </c>
      <c r="D17" s="9">
        <v>453376731</v>
      </c>
      <c r="E17" s="9">
        <v>659316359</v>
      </c>
      <c r="F17" s="9">
        <v>1669229828</v>
      </c>
      <c r="G17" s="9">
        <v>1342390022</v>
      </c>
      <c r="H17" s="9">
        <v>325161980</v>
      </c>
    </row>
    <row r="18" spans="1:8" x14ac:dyDescent="0.25">
      <c r="A18" s="13" t="s">
        <v>16</v>
      </c>
      <c r="B18" s="9">
        <v>2229868184</v>
      </c>
      <c r="C18" s="9">
        <v>1928334760</v>
      </c>
      <c r="D18" s="9">
        <v>2135477784</v>
      </c>
      <c r="E18" s="9">
        <v>1664629681</v>
      </c>
      <c r="F18" s="9">
        <v>1608964789</v>
      </c>
      <c r="G18" s="9">
        <v>1668374868</v>
      </c>
      <c r="H18" s="9">
        <v>498037874</v>
      </c>
    </row>
    <row r="19" spans="1:8" x14ac:dyDescent="0.25">
      <c r="A19" s="13" t="s">
        <v>17</v>
      </c>
      <c r="B19" s="9">
        <v>1553739818</v>
      </c>
      <c r="C19" s="9">
        <v>1584840770</v>
      </c>
      <c r="D19" s="9">
        <v>1645304658</v>
      </c>
      <c r="E19" s="9">
        <v>1861816827</v>
      </c>
      <c r="F19" s="9">
        <v>2313414453</v>
      </c>
      <c r="G19" s="9">
        <v>2891926881</v>
      </c>
      <c r="H19" s="9">
        <v>702986725</v>
      </c>
    </row>
    <row r="20" spans="1:8" x14ac:dyDescent="0.25">
      <c r="A20" s="13" t="s">
        <v>18</v>
      </c>
      <c r="B20" s="9">
        <v>1015172412</v>
      </c>
      <c r="C20" s="9">
        <v>849373787</v>
      </c>
      <c r="D20" s="9">
        <v>834524614</v>
      </c>
      <c r="E20" s="9">
        <v>827844585</v>
      </c>
      <c r="F20" s="9">
        <v>1170505593</v>
      </c>
      <c r="G20" s="9">
        <v>1185231251</v>
      </c>
      <c r="H20" s="9">
        <v>287950740</v>
      </c>
    </row>
    <row r="21" spans="1:8" x14ac:dyDescent="0.25">
      <c r="A21" s="13" t="s">
        <v>19</v>
      </c>
      <c r="B21" s="9">
        <v>173792391</v>
      </c>
      <c r="C21" s="9">
        <v>219314644</v>
      </c>
      <c r="D21" s="9">
        <v>218371400</v>
      </c>
      <c r="E21" s="9">
        <v>234749462</v>
      </c>
      <c r="F21" s="9">
        <v>236653522</v>
      </c>
      <c r="G21" s="9">
        <v>236586440</v>
      </c>
      <c r="H21" s="9">
        <v>53480800</v>
      </c>
    </row>
    <row r="22" spans="1:8" x14ac:dyDescent="0.25">
      <c r="A22" s="13" t="s">
        <v>20</v>
      </c>
      <c r="B22" s="9">
        <v>273628859</v>
      </c>
      <c r="C22" s="9">
        <v>184044508</v>
      </c>
      <c r="D22" s="9">
        <v>117761470</v>
      </c>
      <c r="E22" s="9">
        <v>73623847</v>
      </c>
      <c r="F22" s="9">
        <v>45068580</v>
      </c>
      <c r="G22" s="9">
        <v>45771838</v>
      </c>
      <c r="H22" s="9">
        <v>12056800</v>
      </c>
    </row>
    <row r="23" spans="1:8" x14ac:dyDescent="0.25">
      <c r="A23" s="13" t="s">
        <v>21</v>
      </c>
      <c r="B23" s="9">
        <v>787748688</v>
      </c>
      <c r="C23" s="9">
        <v>909103417</v>
      </c>
      <c r="D23" s="9">
        <v>908610413</v>
      </c>
      <c r="E23" s="9">
        <v>952863436</v>
      </c>
      <c r="F23" s="9">
        <v>1653687935</v>
      </c>
      <c r="G23" s="9">
        <v>780104831</v>
      </c>
      <c r="H23" s="9">
        <v>288753141</v>
      </c>
    </row>
    <row r="24" spans="1:8" x14ac:dyDescent="0.25">
      <c r="A24" s="13" t="s">
        <v>22</v>
      </c>
      <c r="B24" s="9">
        <v>5409885423</v>
      </c>
      <c r="C24" s="9">
        <v>5724838776</v>
      </c>
      <c r="D24" s="9">
        <v>5944583168</v>
      </c>
      <c r="E24" s="9">
        <v>5742906370</v>
      </c>
      <c r="F24" s="9">
        <v>6490256783</v>
      </c>
      <c r="G24" s="9">
        <v>6681241517</v>
      </c>
      <c r="H24" s="9">
        <v>2713785142</v>
      </c>
    </row>
    <row r="25" spans="1:8" x14ac:dyDescent="0.25">
      <c r="A25" s="13" t="s">
        <v>23</v>
      </c>
      <c r="B25" s="9">
        <v>992874846</v>
      </c>
      <c r="C25" s="9">
        <v>1696233877</v>
      </c>
      <c r="D25" s="9">
        <v>2109331937</v>
      </c>
      <c r="E25" s="9">
        <v>1217288415</v>
      </c>
      <c r="F25" s="9">
        <v>2208729668</v>
      </c>
      <c r="G25" s="9">
        <v>3514516652</v>
      </c>
      <c r="H25" s="9">
        <v>3999999787</v>
      </c>
    </row>
    <row r="26" spans="1:8" x14ac:dyDescent="0.25">
      <c r="A26" s="13" t="s">
        <v>24</v>
      </c>
      <c r="B26" s="9">
        <v>301692645</v>
      </c>
      <c r="C26" s="9">
        <v>303435493</v>
      </c>
      <c r="D26" s="9">
        <v>12402066</v>
      </c>
      <c r="E26" s="9">
        <v>29118823</v>
      </c>
      <c r="F26" s="9">
        <v>27541712</v>
      </c>
      <c r="G26" s="9">
        <v>22573661</v>
      </c>
      <c r="H26" s="9">
        <v>2653322</v>
      </c>
    </row>
    <row r="27" spans="1:8" x14ac:dyDescent="0.25">
      <c r="A27" s="13" t="s">
        <v>25</v>
      </c>
      <c r="B27" s="9">
        <v>19773499568</v>
      </c>
      <c r="C27" s="9">
        <v>20292464490</v>
      </c>
      <c r="D27" s="9">
        <v>22386073335</v>
      </c>
      <c r="E27" s="9">
        <v>20872019269</v>
      </c>
      <c r="F27" s="9">
        <v>23194636976</v>
      </c>
      <c r="G27" s="9">
        <v>33557318476</v>
      </c>
      <c r="H27" s="9">
        <v>13685842436</v>
      </c>
    </row>
    <row r="28" spans="1:8" x14ac:dyDescent="0.25">
      <c r="A28" s="13" t="s">
        <v>26</v>
      </c>
      <c r="B28" s="9">
        <v>546821481</v>
      </c>
      <c r="C28" s="9">
        <v>1002040159</v>
      </c>
      <c r="D28" s="9">
        <v>314820622</v>
      </c>
      <c r="E28" s="9">
        <v>320744607</v>
      </c>
      <c r="F28" s="9">
        <v>322352602</v>
      </c>
      <c r="G28" s="9">
        <v>106582129</v>
      </c>
      <c r="H28" s="9">
        <v>0</v>
      </c>
    </row>
    <row r="29" spans="1:8" x14ac:dyDescent="0.25">
      <c r="A29" s="13" t="s">
        <v>27</v>
      </c>
      <c r="B29" s="9">
        <v>131267201</v>
      </c>
      <c r="C29" s="9">
        <v>112456996</v>
      </c>
      <c r="D29" s="9">
        <v>94248700</v>
      </c>
      <c r="E29" s="9">
        <v>142294848</v>
      </c>
      <c r="F29" s="9">
        <v>182135224</v>
      </c>
      <c r="G29" s="9">
        <v>219991949</v>
      </c>
      <c r="H29" s="9">
        <v>5275277</v>
      </c>
    </row>
    <row r="30" spans="1:8" x14ac:dyDescent="0.25">
      <c r="A30" s="13" t="s">
        <v>28</v>
      </c>
      <c r="B30" s="9">
        <v>0</v>
      </c>
      <c r="C30" s="9">
        <v>4641000</v>
      </c>
      <c r="D30" s="9">
        <v>12842000</v>
      </c>
      <c r="E30" s="9">
        <v>457600</v>
      </c>
      <c r="F30" s="9">
        <v>13856420</v>
      </c>
      <c r="G30" s="9">
        <v>5096015</v>
      </c>
      <c r="H30" s="9">
        <v>0</v>
      </c>
    </row>
    <row r="31" spans="1:8" x14ac:dyDescent="0.25">
      <c r="A31" s="13" t="s">
        <v>29</v>
      </c>
      <c r="B31" s="9">
        <v>47078519</v>
      </c>
      <c r="C31" s="9">
        <v>114545181</v>
      </c>
      <c r="D31" s="9">
        <v>195822800</v>
      </c>
      <c r="E31" s="9">
        <v>115359506</v>
      </c>
      <c r="F31" s="9">
        <v>107592180</v>
      </c>
      <c r="G31" s="9">
        <v>119639438</v>
      </c>
      <c r="H31" s="9">
        <v>1600000</v>
      </c>
    </row>
    <row r="32" spans="1:8" x14ac:dyDescent="0.25">
      <c r="A32" s="13" t="s">
        <v>30</v>
      </c>
      <c r="B32" s="9"/>
      <c r="C32" s="9"/>
      <c r="D32" s="9"/>
      <c r="E32" s="9">
        <v>5548422175</v>
      </c>
      <c r="F32" s="9">
        <v>0</v>
      </c>
      <c r="G32" s="9">
        <v>0</v>
      </c>
      <c r="H32" s="9"/>
    </row>
    <row r="33" spans="1:8" x14ac:dyDescent="0.25">
      <c r="A33" s="13" t="s">
        <v>31</v>
      </c>
      <c r="B33" s="9">
        <v>0</v>
      </c>
      <c r="C33" s="9">
        <v>0</v>
      </c>
      <c r="D33" s="9">
        <v>0</v>
      </c>
      <c r="E33" s="9">
        <v>0</v>
      </c>
      <c r="F33" s="9">
        <v>368186000</v>
      </c>
      <c r="G33" s="9">
        <v>184093000</v>
      </c>
      <c r="H33" s="9">
        <v>0</v>
      </c>
    </row>
    <row r="34" spans="1:8" x14ac:dyDescent="0.25">
      <c r="A34" s="8" t="s">
        <v>32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</row>
    <row r="35" spans="1:8" s="12" customFormat="1" x14ac:dyDescent="0.25">
      <c r="A35" s="10" t="s">
        <v>33</v>
      </c>
      <c r="B35" s="11">
        <f t="shared" ref="B35:H35" si="3">+B36+B37</f>
        <v>759833135</v>
      </c>
      <c r="C35" s="11">
        <f t="shared" si="3"/>
        <v>1956707204</v>
      </c>
      <c r="D35" s="11">
        <f t="shared" si="3"/>
        <v>1263121449</v>
      </c>
      <c r="E35" s="11">
        <f t="shared" si="3"/>
        <v>5562272928</v>
      </c>
      <c r="F35" s="11">
        <f t="shared" si="3"/>
        <v>4423841019</v>
      </c>
      <c r="G35" s="11">
        <f t="shared" si="3"/>
        <v>2713607675</v>
      </c>
      <c r="H35" s="11">
        <f t="shared" si="3"/>
        <v>802608571</v>
      </c>
    </row>
    <row r="36" spans="1:8" s="7" customFormat="1" x14ac:dyDescent="0.25">
      <c r="A36" s="13" t="s">
        <v>34</v>
      </c>
      <c r="B36" s="15">
        <v>696616309</v>
      </c>
      <c r="C36" s="15">
        <v>1452444829</v>
      </c>
      <c r="D36" s="15">
        <v>1104058351</v>
      </c>
      <c r="E36" s="15">
        <v>5308498293</v>
      </c>
      <c r="F36" s="15">
        <v>4071116545</v>
      </c>
      <c r="G36" s="15">
        <v>2149412537</v>
      </c>
      <c r="H36" s="15">
        <v>801467151</v>
      </c>
    </row>
    <row r="37" spans="1:8" s="7" customFormat="1" ht="30" x14ac:dyDescent="0.25">
      <c r="A37" s="16" t="s">
        <v>35</v>
      </c>
      <c r="B37" s="15">
        <f t="shared" ref="B37:H37" si="4">+SUM(B38:B40)</f>
        <v>63216826</v>
      </c>
      <c r="C37" s="15">
        <f t="shared" si="4"/>
        <v>504262375</v>
      </c>
      <c r="D37" s="15">
        <f t="shared" si="4"/>
        <v>159063098</v>
      </c>
      <c r="E37" s="15">
        <f t="shared" si="4"/>
        <v>253774635</v>
      </c>
      <c r="F37" s="15">
        <f t="shared" si="4"/>
        <v>352724474</v>
      </c>
      <c r="G37" s="15">
        <f t="shared" si="4"/>
        <v>564195138</v>
      </c>
      <c r="H37" s="15">
        <f t="shared" si="4"/>
        <v>1141420</v>
      </c>
    </row>
    <row r="38" spans="1:8" x14ac:dyDescent="0.25">
      <c r="A38" s="13" t="s">
        <v>36</v>
      </c>
      <c r="B38" s="9">
        <v>0</v>
      </c>
      <c r="C38" s="9">
        <v>0</v>
      </c>
      <c r="D38" s="9">
        <v>0</v>
      </c>
      <c r="E38" s="9">
        <v>20667100</v>
      </c>
      <c r="F38" s="9">
        <v>20835300</v>
      </c>
      <c r="G38" s="9">
        <v>29662300</v>
      </c>
      <c r="H38" s="9">
        <v>0</v>
      </c>
    </row>
    <row r="39" spans="1:8" x14ac:dyDescent="0.25">
      <c r="A39" s="13" t="s">
        <v>37</v>
      </c>
      <c r="B39" s="9">
        <v>63216826</v>
      </c>
      <c r="C39" s="9">
        <v>504262375</v>
      </c>
      <c r="D39" s="9">
        <v>159063098</v>
      </c>
      <c r="E39" s="9">
        <v>233107535</v>
      </c>
      <c r="F39" s="9">
        <v>331889174</v>
      </c>
      <c r="G39" s="9">
        <v>534532838</v>
      </c>
      <c r="H39" s="9">
        <v>1141420</v>
      </c>
    </row>
    <row r="40" spans="1:8" x14ac:dyDescent="0.25">
      <c r="A40" s="13" t="s">
        <v>38</v>
      </c>
      <c r="B40" s="9"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/>
    </row>
    <row r="41" spans="1:8" x14ac:dyDescent="0.25">
      <c r="A41" s="8" t="s">
        <v>39</v>
      </c>
      <c r="B41" s="9">
        <v>0</v>
      </c>
      <c r="C41" s="9">
        <v>0</v>
      </c>
      <c r="D41" s="9">
        <v>0</v>
      </c>
      <c r="E41" s="9">
        <v>0</v>
      </c>
      <c r="F41" s="9">
        <v>0</v>
      </c>
      <c r="G41" s="9">
        <v>0</v>
      </c>
      <c r="H41" s="9"/>
    </row>
    <row r="42" spans="1:8" x14ac:dyDescent="0.25">
      <c r="A42" s="8" t="s">
        <v>40</v>
      </c>
      <c r="B42" s="9">
        <v>0</v>
      </c>
      <c r="C42" s="9">
        <v>0</v>
      </c>
      <c r="D42" s="9">
        <v>0</v>
      </c>
      <c r="E42" s="9">
        <v>0</v>
      </c>
      <c r="F42" s="9">
        <v>0</v>
      </c>
      <c r="G42" s="9">
        <v>0</v>
      </c>
      <c r="H42" s="9"/>
    </row>
    <row r="43" spans="1:8" x14ac:dyDescent="0.25">
      <c r="A43" s="8" t="s">
        <v>8</v>
      </c>
      <c r="B43" s="9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/>
    </row>
    <row r="44" spans="1:8" s="7" customFormat="1" x14ac:dyDescent="0.25">
      <c r="A44" s="14" t="s">
        <v>41</v>
      </c>
      <c r="B44" s="9">
        <v>22571619598</v>
      </c>
      <c r="C44" s="9">
        <v>23978255651</v>
      </c>
      <c r="D44" s="9">
        <v>24260832171</v>
      </c>
      <c r="E44" s="9">
        <v>22211761988</v>
      </c>
      <c r="F44" s="9">
        <v>15486915791</v>
      </c>
      <c r="G44" s="9">
        <v>14016926954</v>
      </c>
      <c r="H44" s="9">
        <v>21420356191</v>
      </c>
    </row>
    <row r="45" spans="1:8" x14ac:dyDescent="0.25">
      <c r="A45" s="17" t="s">
        <v>42</v>
      </c>
      <c r="B45" s="18">
        <f t="shared" ref="B45:E45" si="5">+B46+B48</f>
        <v>640593956240</v>
      </c>
      <c r="C45" s="18">
        <f t="shared" si="5"/>
        <v>603436983712</v>
      </c>
      <c r="D45" s="18">
        <f t="shared" si="5"/>
        <v>720009396412</v>
      </c>
      <c r="E45" s="18">
        <f t="shared" si="5"/>
        <v>757697052784</v>
      </c>
      <c r="F45" s="18">
        <f>+F46+F48</f>
        <v>759869875844</v>
      </c>
      <c r="G45" s="18">
        <f>+G46+G48</f>
        <v>856628634746</v>
      </c>
      <c r="H45" s="18">
        <f>+H46+H48</f>
        <v>360010198274</v>
      </c>
    </row>
    <row r="46" spans="1:8" x14ac:dyDescent="0.25">
      <c r="A46" s="19" t="s">
        <v>43</v>
      </c>
      <c r="B46" s="20">
        <f t="shared" ref="B46:H46" si="6">+B48</f>
        <v>320296978120</v>
      </c>
      <c r="C46" s="20">
        <f t="shared" si="6"/>
        <v>301718491856</v>
      </c>
      <c r="D46" s="20">
        <f t="shared" si="6"/>
        <v>360004698206</v>
      </c>
      <c r="E46" s="20">
        <f t="shared" si="6"/>
        <v>378848526392</v>
      </c>
      <c r="F46" s="20">
        <f t="shared" si="6"/>
        <v>379934937922</v>
      </c>
      <c r="G46" s="20">
        <f t="shared" si="6"/>
        <v>428314317373</v>
      </c>
      <c r="H46" s="20">
        <f t="shared" si="6"/>
        <v>180005099137</v>
      </c>
    </row>
    <row r="47" spans="1:8" x14ac:dyDescent="0.25">
      <c r="A47" s="8" t="s">
        <v>44</v>
      </c>
      <c r="B47" s="9">
        <v>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/>
    </row>
    <row r="48" spans="1:8" s="7" customFormat="1" x14ac:dyDescent="0.25">
      <c r="A48" s="21" t="s">
        <v>45</v>
      </c>
      <c r="B48" s="22">
        <f t="shared" ref="B48:H48" si="7">+B49+B52+B65</f>
        <v>320296978120</v>
      </c>
      <c r="C48" s="22">
        <f t="shared" si="7"/>
        <v>301718491856</v>
      </c>
      <c r="D48" s="22">
        <f t="shared" si="7"/>
        <v>360004698206</v>
      </c>
      <c r="E48" s="22">
        <f t="shared" si="7"/>
        <v>378848526392</v>
      </c>
      <c r="F48" s="22">
        <f t="shared" si="7"/>
        <v>379934937922</v>
      </c>
      <c r="G48" s="22">
        <f t="shared" si="7"/>
        <v>428314317373</v>
      </c>
      <c r="H48" s="22">
        <f t="shared" si="7"/>
        <v>180005099137</v>
      </c>
    </row>
    <row r="49" spans="1:8" s="12" customFormat="1" x14ac:dyDescent="0.25">
      <c r="A49" s="10" t="s">
        <v>46</v>
      </c>
      <c r="B49" s="11">
        <f t="shared" ref="B49:H49" si="8">+B50+B51</f>
        <v>181034578384</v>
      </c>
      <c r="C49" s="11">
        <f t="shared" si="8"/>
        <v>179421720215</v>
      </c>
      <c r="D49" s="11">
        <f t="shared" si="8"/>
        <v>225636731220</v>
      </c>
      <c r="E49" s="11">
        <f t="shared" si="8"/>
        <v>222625536152</v>
      </c>
      <c r="F49" s="11">
        <f t="shared" si="8"/>
        <v>247698101095</v>
      </c>
      <c r="G49" s="11">
        <f t="shared" si="8"/>
        <v>270581440814</v>
      </c>
      <c r="H49" s="11">
        <f t="shared" si="8"/>
        <v>94277202811</v>
      </c>
    </row>
    <row r="50" spans="1:8" x14ac:dyDescent="0.25">
      <c r="A50" s="8" t="s">
        <v>47</v>
      </c>
      <c r="B50" s="9">
        <v>49551680022</v>
      </c>
      <c r="C50" s="9">
        <v>52380162511</v>
      </c>
      <c r="D50" s="9">
        <v>54025641964</v>
      </c>
      <c r="E50" s="9">
        <v>59000209781</v>
      </c>
      <c r="F50" s="9">
        <v>61372260861</v>
      </c>
      <c r="G50" s="9">
        <v>70559125963</v>
      </c>
      <c r="H50" s="9">
        <v>17726500811</v>
      </c>
    </row>
    <row r="51" spans="1:8" x14ac:dyDescent="0.25">
      <c r="A51" s="8" t="s">
        <v>48</v>
      </c>
      <c r="B51" s="9">
        <v>131482898362</v>
      </c>
      <c r="C51" s="9">
        <v>127041557704</v>
      </c>
      <c r="D51" s="9">
        <v>171611089256</v>
      </c>
      <c r="E51" s="9">
        <v>163625326371</v>
      </c>
      <c r="F51" s="9">
        <v>186325840234</v>
      </c>
      <c r="G51" s="9">
        <v>200022314851</v>
      </c>
      <c r="H51" s="9">
        <v>76550702000</v>
      </c>
    </row>
    <row r="52" spans="1:8" x14ac:dyDescent="0.25">
      <c r="A52" s="14" t="s">
        <v>49</v>
      </c>
      <c r="B52" s="15">
        <f t="shared" ref="B52:F52" si="9">+SUM(B53:B64)</f>
        <v>82974139418</v>
      </c>
      <c r="C52" s="15">
        <f t="shared" si="9"/>
        <v>71297679987</v>
      </c>
      <c r="D52" s="15">
        <f t="shared" si="9"/>
        <v>97916985370</v>
      </c>
      <c r="E52" s="15">
        <f t="shared" si="9"/>
        <v>89755679780</v>
      </c>
      <c r="F52" s="15">
        <f t="shared" si="9"/>
        <v>88627730404</v>
      </c>
      <c r="G52" s="15">
        <f t="shared" ref="G52:H52" si="10">+SUM(G53:G64)</f>
        <v>110730769018</v>
      </c>
      <c r="H52" s="15">
        <f t="shared" si="10"/>
        <v>41648821861</v>
      </c>
    </row>
    <row r="53" spans="1:8" x14ac:dyDescent="0.25">
      <c r="A53" s="13" t="s">
        <v>50</v>
      </c>
      <c r="B53" s="9">
        <v>17103527928</v>
      </c>
      <c r="C53" s="9">
        <v>16862447926</v>
      </c>
      <c r="D53" s="9">
        <v>22562020963</v>
      </c>
      <c r="E53" s="9">
        <v>24398303423</v>
      </c>
      <c r="F53" s="9">
        <v>20561997540</v>
      </c>
      <c r="G53" s="9">
        <v>27041232252</v>
      </c>
      <c r="H53" s="9">
        <v>10721822016</v>
      </c>
    </row>
    <row r="54" spans="1:8" x14ac:dyDescent="0.25">
      <c r="A54" s="13" t="s">
        <v>51</v>
      </c>
      <c r="B54" s="9">
        <v>27351803049</v>
      </c>
      <c r="C54" s="9">
        <v>26292888939</v>
      </c>
      <c r="D54" s="9">
        <v>37753957650</v>
      </c>
      <c r="E54" s="9">
        <v>32327114016</v>
      </c>
      <c r="F54" s="9">
        <v>33566050540</v>
      </c>
      <c r="G54" s="9">
        <v>39462302083</v>
      </c>
      <c r="H54" s="9">
        <v>15175585502</v>
      </c>
    </row>
    <row r="55" spans="1:8" x14ac:dyDescent="0.25">
      <c r="A55" s="13" t="s">
        <v>52</v>
      </c>
      <c r="B55" s="9">
        <v>36000000</v>
      </c>
      <c r="C55" s="9">
        <v>105763487</v>
      </c>
      <c r="D55" s="9">
        <v>72000000</v>
      </c>
      <c r="E55" s="9">
        <v>15228847</v>
      </c>
      <c r="F55" s="9">
        <v>32650762</v>
      </c>
      <c r="G55" s="9">
        <v>29910000</v>
      </c>
      <c r="H55" s="9">
        <v>0</v>
      </c>
    </row>
    <row r="56" spans="1:8" x14ac:dyDescent="0.25">
      <c r="A56" s="13" t="s">
        <v>53</v>
      </c>
      <c r="B56" s="9">
        <v>920914799</v>
      </c>
      <c r="C56" s="9">
        <v>379705363</v>
      </c>
      <c r="D56" s="9">
        <v>697876988</v>
      </c>
      <c r="E56" s="9">
        <v>1135333516</v>
      </c>
      <c r="F56" s="9">
        <v>773757801</v>
      </c>
      <c r="G56" s="9">
        <v>1244053812</v>
      </c>
      <c r="H56" s="9">
        <v>422015000</v>
      </c>
    </row>
    <row r="57" spans="1:8" x14ac:dyDescent="0.25">
      <c r="A57" s="13" t="s">
        <v>54</v>
      </c>
      <c r="B57" s="9">
        <v>1858875263</v>
      </c>
      <c r="C57" s="9">
        <v>2035859620</v>
      </c>
      <c r="D57" s="9">
        <v>2560560546</v>
      </c>
      <c r="E57" s="9">
        <v>2495392803</v>
      </c>
      <c r="F57" s="9">
        <v>3793285629</v>
      </c>
      <c r="G57" s="9">
        <v>5849314502</v>
      </c>
      <c r="H57" s="9">
        <v>1229848610</v>
      </c>
    </row>
    <row r="58" spans="1:8" x14ac:dyDescent="0.25">
      <c r="A58" s="13" t="s">
        <v>55</v>
      </c>
      <c r="B58" s="9">
        <v>2707159492</v>
      </c>
      <c r="C58" s="9">
        <v>2738633771</v>
      </c>
      <c r="D58" s="9">
        <v>3657159704</v>
      </c>
      <c r="E58" s="9">
        <v>2838000000</v>
      </c>
      <c r="F58" s="9">
        <v>2838000000</v>
      </c>
      <c r="G58" s="9">
        <v>2128500000</v>
      </c>
      <c r="H58" s="9">
        <v>240000000</v>
      </c>
    </row>
    <row r="59" spans="1:8" x14ac:dyDescent="0.25">
      <c r="A59" s="13" t="s">
        <v>56</v>
      </c>
      <c r="B59" s="9">
        <v>9388847234</v>
      </c>
      <c r="C59" s="9">
        <v>7962503940</v>
      </c>
      <c r="D59" s="9">
        <v>6838124694</v>
      </c>
      <c r="E59" s="9">
        <v>8659998415</v>
      </c>
      <c r="F59" s="9">
        <v>7771771452</v>
      </c>
      <c r="G59" s="9">
        <v>11651822762</v>
      </c>
      <c r="H59" s="9">
        <v>3572000000</v>
      </c>
    </row>
    <row r="60" spans="1:8" x14ac:dyDescent="0.25">
      <c r="A60" s="13" t="s">
        <v>57</v>
      </c>
      <c r="B60" s="9">
        <v>9287853315</v>
      </c>
      <c r="C60" s="9">
        <v>6403925932</v>
      </c>
      <c r="D60" s="9">
        <v>13380128433</v>
      </c>
      <c r="E60" s="9">
        <v>13088526061</v>
      </c>
      <c r="F60" s="9">
        <v>10610450428</v>
      </c>
      <c r="G60" s="9">
        <v>14585353157</v>
      </c>
      <c r="H60" s="9">
        <v>5708931964</v>
      </c>
    </row>
    <row r="61" spans="1:8" x14ac:dyDescent="0.25">
      <c r="A61" s="13" t="s">
        <v>58</v>
      </c>
      <c r="B61" s="9">
        <v>3764902690</v>
      </c>
      <c r="C61" s="9">
        <v>3701938908</v>
      </c>
      <c r="D61" s="9">
        <v>5070064497</v>
      </c>
      <c r="E61" s="9">
        <v>4495108480</v>
      </c>
      <c r="F61" s="9">
        <v>7767602485</v>
      </c>
      <c r="G61" s="9">
        <v>8390519689</v>
      </c>
      <c r="H61" s="9">
        <v>4360000000</v>
      </c>
    </row>
    <row r="62" spans="1:8" ht="17.25" customHeight="1" x14ac:dyDescent="0.25">
      <c r="A62" s="13" t="s">
        <v>59</v>
      </c>
      <c r="B62" s="9">
        <v>25514790</v>
      </c>
      <c r="C62" s="9">
        <v>32886840</v>
      </c>
      <c r="D62" s="9">
        <v>33000000</v>
      </c>
      <c r="E62" s="9">
        <v>117011546</v>
      </c>
      <c r="F62" s="9">
        <v>656090457</v>
      </c>
      <c r="G62" s="9">
        <v>112473051</v>
      </c>
      <c r="H62" s="9">
        <v>218618769</v>
      </c>
    </row>
    <row r="63" spans="1:8" ht="17.25" customHeight="1" x14ac:dyDescent="0.25">
      <c r="A63" s="13" t="s">
        <v>34</v>
      </c>
      <c r="B63" s="9">
        <v>10528740858</v>
      </c>
      <c r="C63" s="9">
        <v>4781125261</v>
      </c>
      <c r="D63" s="9">
        <v>5292091895</v>
      </c>
      <c r="E63" s="9">
        <v>0</v>
      </c>
      <c r="F63" s="9">
        <v>0</v>
      </c>
      <c r="G63" s="9">
        <v>0</v>
      </c>
      <c r="H63" s="9"/>
    </row>
    <row r="64" spans="1:8" ht="22.5" customHeight="1" x14ac:dyDescent="0.25">
      <c r="A64" s="13" t="s">
        <v>60</v>
      </c>
      <c r="B64" s="9">
        <v>0</v>
      </c>
      <c r="C64" s="9">
        <v>0</v>
      </c>
      <c r="D64" s="9">
        <v>0</v>
      </c>
      <c r="E64" s="9">
        <v>185662673</v>
      </c>
      <c r="F64" s="9">
        <v>256073310</v>
      </c>
      <c r="G64" s="9">
        <v>235287710</v>
      </c>
      <c r="H64" s="9">
        <v>0</v>
      </c>
    </row>
    <row r="65" spans="1:9" s="7" customFormat="1" x14ac:dyDescent="0.25">
      <c r="A65" s="14" t="s">
        <v>61</v>
      </c>
      <c r="B65" s="9">
        <v>56288260318</v>
      </c>
      <c r="C65" s="9">
        <v>50999091654</v>
      </c>
      <c r="D65" s="9">
        <v>36450981616</v>
      </c>
      <c r="E65" s="9">
        <v>66467310460</v>
      </c>
      <c r="F65" s="9">
        <v>43609106423</v>
      </c>
      <c r="G65" s="9">
        <v>47002107541</v>
      </c>
      <c r="H65" s="9">
        <v>44079074465</v>
      </c>
    </row>
    <row r="66" spans="1:9" x14ac:dyDescent="0.25">
      <c r="A66" s="23" t="s">
        <v>62</v>
      </c>
      <c r="B66" s="24">
        <f t="shared" ref="B66:H66" si="11">+B67+B68</f>
        <v>8466383572</v>
      </c>
      <c r="C66" s="24">
        <f t="shared" si="11"/>
        <v>20858421226</v>
      </c>
      <c r="D66" s="24">
        <f t="shared" si="11"/>
        <v>160183307318</v>
      </c>
      <c r="E66" s="24">
        <f t="shared" si="11"/>
        <v>267101107193</v>
      </c>
      <c r="F66" s="24">
        <f t="shared" si="11"/>
        <v>355513183445</v>
      </c>
      <c r="G66" s="24">
        <f t="shared" si="11"/>
        <v>363468414181</v>
      </c>
      <c r="H66" s="24">
        <f t="shared" si="11"/>
        <v>127640765235</v>
      </c>
    </row>
    <row r="67" spans="1:9" x14ac:dyDescent="0.25">
      <c r="A67" s="8" t="s">
        <v>63</v>
      </c>
      <c r="B67" s="9">
        <v>3982124615</v>
      </c>
      <c r="C67" s="9">
        <v>12460390363</v>
      </c>
      <c r="D67" s="9">
        <v>146571491525</v>
      </c>
      <c r="E67" s="9">
        <v>121794489019</v>
      </c>
      <c r="F67" s="9">
        <v>155733962425</v>
      </c>
      <c r="G67" s="9">
        <v>92532781933</v>
      </c>
      <c r="H67" s="9">
        <v>1308576961</v>
      </c>
    </row>
    <row r="68" spans="1:9" x14ac:dyDescent="0.25">
      <c r="A68" s="8" t="s">
        <v>64</v>
      </c>
      <c r="B68" s="9">
        <v>4484258957</v>
      </c>
      <c r="C68" s="9">
        <v>8398030863</v>
      </c>
      <c r="D68" s="9">
        <v>13611815793</v>
      </c>
      <c r="E68" s="9">
        <v>145306618174</v>
      </c>
      <c r="F68" s="9">
        <v>199779221020</v>
      </c>
      <c r="G68" s="9">
        <v>270935632248</v>
      </c>
      <c r="H68" s="9">
        <v>126332188274</v>
      </c>
    </row>
    <row r="69" spans="1:9" x14ac:dyDescent="0.25">
      <c r="A69" s="8" t="s">
        <v>65</v>
      </c>
      <c r="B69" s="9">
        <v>0</v>
      </c>
      <c r="C69" s="9">
        <v>0</v>
      </c>
      <c r="D69" s="9">
        <v>0</v>
      </c>
      <c r="E69" s="9">
        <v>0</v>
      </c>
      <c r="F69" s="9">
        <v>0</v>
      </c>
      <c r="G69" s="9">
        <v>0</v>
      </c>
      <c r="H69" s="9"/>
    </row>
    <row r="70" spans="1:9" x14ac:dyDescent="0.25">
      <c r="A70" s="8" t="s">
        <v>66</v>
      </c>
      <c r="B70" s="25">
        <v>0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/>
    </row>
    <row r="71" spans="1:9" x14ac:dyDescent="0.25">
      <c r="A71" s="26" t="s">
        <v>67</v>
      </c>
      <c r="B71" s="27">
        <f t="shared" ref="B71:E71" si="12">+B3+B46+B66</f>
        <v>431452262250</v>
      </c>
      <c r="C71" s="27">
        <f t="shared" si="12"/>
        <v>437572364656</v>
      </c>
      <c r="D71" s="27">
        <f t="shared" si="12"/>
        <v>638609330569</v>
      </c>
      <c r="E71" s="27">
        <f t="shared" si="12"/>
        <v>756365337453</v>
      </c>
      <c r="F71" s="27">
        <f>+F3+F46+F66</f>
        <v>843678183216</v>
      </c>
      <c r="G71" s="27">
        <f>+G3+G46+G66</f>
        <v>914047088887</v>
      </c>
      <c r="H71" s="27">
        <f>+H3+H46+H66</f>
        <v>369440671951</v>
      </c>
    </row>
    <row r="72" spans="1:9" x14ac:dyDescent="0.25">
      <c r="A72" s="28" t="s">
        <v>68</v>
      </c>
      <c r="B72" s="29">
        <v>0</v>
      </c>
      <c r="C72" s="29">
        <v>0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30"/>
    </row>
    <row r="73" spans="1:9" x14ac:dyDescent="0.25">
      <c r="A73" s="26" t="s">
        <v>69</v>
      </c>
      <c r="B73" s="27">
        <f t="shared" ref="B73:H73" si="13">+B71+B72</f>
        <v>431452262250</v>
      </c>
      <c r="C73" s="27">
        <f t="shared" si="13"/>
        <v>437572364656</v>
      </c>
      <c r="D73" s="27">
        <f t="shared" si="13"/>
        <v>638609330569</v>
      </c>
      <c r="E73" s="27">
        <f t="shared" si="13"/>
        <v>756365337453</v>
      </c>
      <c r="F73" s="27">
        <f t="shared" si="13"/>
        <v>843678183216</v>
      </c>
      <c r="G73" s="27">
        <f t="shared" si="13"/>
        <v>914047088887</v>
      </c>
      <c r="H73" s="27">
        <f t="shared" si="13"/>
        <v>369440671951</v>
      </c>
    </row>
    <row r="74" spans="1:9" x14ac:dyDescent="0.25">
      <c r="H74" s="30"/>
    </row>
    <row r="77" spans="1:9" x14ac:dyDescent="0.25">
      <c r="A77" t="s">
        <v>70</v>
      </c>
    </row>
    <row r="78" spans="1:9" ht="24" x14ac:dyDescent="0.25">
      <c r="A78" s="32" t="s">
        <v>71</v>
      </c>
      <c r="B78" s="33">
        <v>2019</v>
      </c>
      <c r="C78" s="33">
        <v>2020</v>
      </c>
      <c r="D78" s="34" t="s">
        <v>72</v>
      </c>
    </row>
    <row r="79" spans="1:9" x14ac:dyDescent="0.25">
      <c r="A79" s="35" t="s">
        <v>73</v>
      </c>
      <c r="B79" s="36">
        <v>12939553871</v>
      </c>
      <c r="C79" s="36">
        <v>10910878807</v>
      </c>
      <c r="D79" s="36">
        <f>+SUM(B79:C79)</f>
        <v>23850432678</v>
      </c>
    </row>
    <row r="80" spans="1:9" x14ac:dyDescent="0.25">
      <c r="A80" t="s">
        <v>74</v>
      </c>
    </row>
    <row r="81" spans="1:1" x14ac:dyDescent="0.25">
      <c r="A81" t="s">
        <v>75</v>
      </c>
    </row>
  </sheetData>
  <mergeCells count="1">
    <mergeCell ref="A1:F1"/>
  </mergeCell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PPTO ASIGNADO</vt:lpstr>
      <vt:lpstr>PPTO EJECUTADO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AD1CON01</dc:creator>
  <cp:lastModifiedBy>AD1CON01</cp:lastModifiedBy>
  <dcterms:created xsi:type="dcterms:W3CDTF">2024-05-06T16:53:02Z</dcterms:created>
  <dcterms:modified xsi:type="dcterms:W3CDTF">2024-05-07T16:21:51Z</dcterms:modified>
</cp:coreProperties>
</file>