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Indicadores de Gestion\Año 2018\"/>
    </mc:Choice>
  </mc:AlternateContent>
  <bookViews>
    <workbookView xWindow="0" yWindow="0" windowWidth="19440" windowHeight="9540" activeTab="2"/>
  </bookViews>
  <sheets>
    <sheet name="62" sheetId="1" r:id="rId1"/>
    <sheet name="63" sheetId="2" r:id="rId2"/>
    <sheet name="64" sheetId="3" r:id="rId3"/>
  </sheets>
  <externalReferences>
    <externalReference r:id="rId4"/>
    <externalReference r:id="rId5"/>
  </externalReferences>
  <definedNames>
    <definedName name="_Order1" hidden="1">255</definedName>
    <definedName name="_xlnm.Print_Area" localSheetId="0">'62'!$A$1:$K$60</definedName>
    <definedName name="_xlnm.Print_Titles" localSheetId="0">'62'!$1:$4</definedName>
    <definedName name="wrn.Ventas." hidden="1">{#N/A,#N/A,TRUE,"Vtas Semanales"}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D27" i="1"/>
  <c r="D26" i="1"/>
  <c r="D25" i="1"/>
  <c r="D24" i="1"/>
  <c r="D23" i="1"/>
  <c r="D22" i="1"/>
  <c r="D21" i="1"/>
  <c r="D20" i="1"/>
  <c r="D19" i="1"/>
  <c r="D18" i="1"/>
  <c r="D17" i="1"/>
  <c r="D28" i="2"/>
  <c r="D27" i="2"/>
  <c r="D26" i="2"/>
  <c r="D25" i="2"/>
  <c r="D24" i="2"/>
  <c r="D23" i="2"/>
  <c r="D22" i="2"/>
  <c r="D21" i="2"/>
  <c r="D20" i="2"/>
  <c r="D19" i="2"/>
  <c r="D18" i="2"/>
  <c r="D17" i="2"/>
  <c r="D28" i="3"/>
  <c r="D27" i="3"/>
  <c r="D26" i="3"/>
  <c r="D25" i="3"/>
  <c r="D24" i="3"/>
  <c r="D23" i="3"/>
  <c r="D22" i="3"/>
  <c r="D21" i="3"/>
  <c r="D20" i="3"/>
  <c r="D19" i="3"/>
  <c r="D18" i="3"/>
  <c r="D17" i="3"/>
  <c r="A55" i="3" l="1"/>
  <c r="A53" i="3"/>
  <c r="A51" i="3"/>
  <c r="A49" i="3"/>
  <c r="A47" i="3"/>
  <c r="A45" i="3"/>
  <c r="A43" i="3"/>
  <c r="A41" i="3"/>
  <c r="A39" i="3"/>
  <c r="A37" i="3"/>
  <c r="A35" i="3"/>
  <c r="A33" i="3"/>
  <c r="A55" i="2"/>
  <c r="A53" i="2"/>
  <c r="A51" i="2"/>
  <c r="A49" i="2"/>
  <c r="A47" i="2"/>
  <c r="A45" i="2"/>
  <c r="A43" i="2"/>
  <c r="A41" i="2"/>
  <c r="A39" i="2"/>
  <c r="A37" i="2"/>
  <c r="A35" i="2"/>
  <c r="A33" i="2"/>
  <c r="C29" i="3"/>
  <c r="D29" i="3" s="1"/>
  <c r="B29" i="3"/>
  <c r="B29" i="2"/>
  <c r="C29" i="2"/>
  <c r="D29" i="2" s="1"/>
  <c r="H11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H12" i="3"/>
  <c r="B9" i="3"/>
  <c r="B8" i="3"/>
  <c r="B6" i="3"/>
  <c r="H5" i="3"/>
  <c r="H5" i="2"/>
  <c r="B6" i="2"/>
  <c r="B8" i="2"/>
  <c r="B9" i="2"/>
  <c r="H11" i="2"/>
  <c r="H12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B9" i="1"/>
  <c r="B12" i="1"/>
  <c r="C29" i="1"/>
  <c r="D29" i="1" s="1"/>
  <c r="B29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A55" i="1"/>
  <c r="A53" i="1"/>
  <c r="A51" i="1"/>
  <c r="A49" i="1"/>
  <c r="A47" i="1"/>
  <c r="A45" i="1"/>
  <c r="A43" i="1"/>
  <c r="A41" i="1"/>
  <c r="A39" i="1"/>
  <c r="A37" i="1"/>
  <c r="A35" i="1"/>
  <c r="A33" i="1"/>
</calcChain>
</file>

<file path=xl/sharedStrings.xml><?xml version="1.0" encoding="utf-8"?>
<sst xmlns="http://schemas.openxmlformats.org/spreadsheetml/2006/main" count="177" uniqueCount="85">
  <si>
    <t>HOJA DE VIDA DE INDICADOR DE GESTION</t>
  </si>
  <si>
    <t>Objetivo:</t>
  </si>
  <si>
    <t>Estrategia:</t>
  </si>
  <si>
    <t>Proceso:</t>
  </si>
  <si>
    <t>Nombre del Indicador:</t>
  </si>
  <si>
    <t>Tipo Indicador:</t>
  </si>
  <si>
    <t>Eficacia</t>
  </si>
  <si>
    <t>N°</t>
  </si>
  <si>
    <t>Objetivo del Indicador:</t>
  </si>
  <si>
    <t>Formula:</t>
  </si>
  <si>
    <t>Unidad:</t>
  </si>
  <si>
    <t>Porcentaje</t>
  </si>
  <si>
    <t>Meta Ideal:</t>
  </si>
  <si>
    <t>Fuente:</t>
  </si>
  <si>
    <t>Responsable:</t>
  </si>
  <si>
    <t>Frecuencia:</t>
  </si>
  <si>
    <t xml:space="preserve">Mensual       Bimestral         Trimestral        Semestral         Anual  </t>
  </si>
  <si>
    <t>Fecha</t>
  </si>
  <si>
    <t>Resultado</t>
  </si>
  <si>
    <t>Meta</t>
  </si>
  <si>
    <t>TOTAL</t>
  </si>
  <si>
    <t>Análisis del Indicador</t>
  </si>
  <si>
    <t>Acción Generada</t>
  </si>
  <si>
    <t>Profesional Especializado 222-05</t>
  </si>
  <si>
    <t>Oficina Asesora de Planeación</t>
  </si>
  <si>
    <t>Banco de Datos</t>
  </si>
  <si>
    <t>CÓDIGO: SIG-PR009-FO3</t>
  </si>
  <si>
    <t>Proyectó y Elaboró Formato: Reynaldo Roa Parra</t>
  </si>
  <si>
    <t>PROCESO GESTION MEJORA CONTINUA DEL SISTEMA INTEGRADO DE GESTIÓN [SIG]</t>
  </si>
  <si>
    <t>Rango de Gestión</t>
  </si>
  <si>
    <t>Deficiente</t>
  </si>
  <si>
    <t>Excelente</t>
  </si>
  <si>
    <t>Cumplimiento Meta</t>
  </si>
  <si>
    <t>70-90%</t>
  </si>
  <si>
    <t>&gt; 90%</t>
  </si>
  <si>
    <t>&lt; 70%</t>
  </si>
  <si>
    <t>Satisfactorio</t>
  </si>
  <si>
    <t>VERSIÓN: 02</t>
  </si>
  <si>
    <t>FECHA: 26 DE ABRIL 2016</t>
  </si>
  <si>
    <r>
      <t xml:space="preserve">Plan de Acción Cuatrienal
</t>
    </r>
    <r>
      <rPr>
        <b/>
        <u/>
        <sz val="8"/>
        <rFont val="Arial"/>
        <family val="2"/>
      </rPr>
      <t>2016 - 2019</t>
    </r>
    <r>
      <rPr>
        <b/>
        <sz val="8"/>
        <rFont val="Arial"/>
        <family val="2"/>
      </rPr>
      <t xml:space="preserve">
Plan de Acción Anual
</t>
    </r>
    <r>
      <rPr>
        <b/>
        <u/>
        <sz val="8"/>
        <rFont val="Arial"/>
        <family val="2"/>
      </rPr>
      <t>2018</t>
    </r>
  </si>
  <si>
    <t>SISTEMA INTEGRADO DE GESTION</t>
  </si>
  <si>
    <t>5. SOSTENIBILIDAD DEL SISTEMA INTEGRADO DE GESTIÓN</t>
  </si>
  <si>
    <t>ANALES PUBLICACIONES Y RELATORIA</t>
  </si>
  <si>
    <t>REGISTRO DE SESIONES</t>
  </si>
  <si>
    <t>PROYECTOS DE ACUERDO</t>
  </si>
  <si>
    <t>Publicaciones en la red</t>
  </si>
  <si>
    <t>[PAP / PAR]*100</t>
  </si>
  <si>
    <t>Secretaria General - Anales Publicaciones y Relatoría</t>
  </si>
  <si>
    <t>PAP</t>
  </si>
  <si>
    <t>PAR</t>
  </si>
  <si>
    <t>[GR / SP]*100</t>
  </si>
  <si>
    <t>Usuarios, Mesa Directiva y Comunicaciones</t>
  </si>
  <si>
    <t>GR</t>
  </si>
  <si>
    <t>SP</t>
  </si>
  <si>
    <t>Se grabaron y cubrieron 25 sesiones y 21 sesiones aprobada en agenda Junta de Voceros.</t>
  </si>
  <si>
    <t>Se grabaron y apoyaron las 22 sesiones programadas según agenda.</t>
  </si>
  <si>
    <t>Se grabaron y cubrieron 22 sesiones de 21 programadas.</t>
  </si>
  <si>
    <t xml:space="preserve">Se grabaron y fueron apoyadas 24 sesiones de 23 programadas. </t>
  </si>
  <si>
    <t>Se grabaron y cubrieron 28 sesiones de 27 programadas.</t>
  </si>
  <si>
    <t>Durante este mes se publicaron 117 anales, los cuales son publicados oportunamente.</t>
  </si>
  <si>
    <t>En este mes se radicaron y se publicaron 21 anales, los cuales son publicados oportunamente</t>
  </si>
  <si>
    <t>Durante el mes se publicaron 41 Anales, los cuales son publicados oportunamente.</t>
  </si>
  <si>
    <t xml:space="preserve">Durante el mes se publicaron 43 Anales, en cumplimiento de las normas establecidas para este fin. </t>
  </si>
  <si>
    <t xml:space="preserve">En este mes se publicaron 71 Anales, fueron publicados oportunamente para sus respectivos expedientes. </t>
  </si>
  <si>
    <t>Transcripción literal en cumplimiento de las normas legales, gramaticales y Manual de estilo. Meta superada</t>
  </si>
  <si>
    <t>Se agendo 25 sesiones y se grabaron 25 sesiones de acuerdo a la agenda acordado por la Junta de Voceros.</t>
  </si>
  <si>
    <t xml:space="preserve">Se radicaron 55 Anales e inmediatamente se publicaron como lo dice la norma. </t>
  </si>
  <si>
    <t xml:space="preserve">Durante el mes se publicaron 35 Anales, en cumplimiento de las normas establecidas. </t>
  </si>
  <si>
    <t>En este mes se radicaron y se publicaron 46 anales, los cuales son publicados oportunamente</t>
  </si>
  <si>
    <t>Durante este mes se publicaron 76 anales, los cuales fueron publicados oportunamente.</t>
  </si>
  <si>
    <t xml:space="preserve">Se grabaron y cubrieron 24 sesiones de 24 agendadas.. </t>
  </si>
  <si>
    <t>Se agendó 23 sesiones y se grabaron 23 sesiones de acuerdo a la agenda acordado por la Junta de Voceros.</t>
  </si>
  <si>
    <t>Se agendo 23 sesiones pero se grabaron 22 para aprobar temas prioritarios</t>
  </si>
  <si>
    <t xml:space="preserve">Transcripción literal en cumplimiento de las normas legales, gramaticales y Manual de estilo. Meta superada. </t>
  </si>
  <si>
    <t>Transcripción literal en cumplimiento de las normas legales, gramaticales y Manual de Estilo. Meta alcanzada</t>
  </si>
  <si>
    <t xml:space="preserve"> Transcripción literal en cumplimiento de las normas legales, gramaticales y Manua de Estilo.</t>
  </si>
  <si>
    <t>En el mes de octubre la Secretaría General radicó para publicar 40 proyectos de acuerdo, los cuales fueron publicados en su totalidad y oportunamente, atendiendo los términos establecidos para ello.</t>
  </si>
  <si>
    <t>En el mes de Octubre la Junta de Voceros  programó 23 sesiones  donde las mismas fueron grabadas.</t>
  </si>
  <si>
    <t>Transcripción literal en cumplimiento de las normas legales, gramaticales y Manua de Estilo. Meta alcanzada.</t>
  </si>
  <si>
    <t xml:space="preserve">En el mes de noviembre se solcitó la trasncripción literal de 5 sesiones de las cuales se transcribieron 4. </t>
  </si>
  <si>
    <t>En el mes de noviembre se radicaron 59 proyectos de acuerdo y 2 Acuerdos para publicar, los cuales fueron publicados en su totalidad, cumpliendo con los términos establecidos para ello.</t>
  </si>
  <si>
    <t>En el mes de noviembre se programaron 24 sesiones para grabar, las cuales se grabaron en su totalidad.</t>
  </si>
  <si>
    <t>En el mes de diciembre se programaron 23 sesiones para grabar, las cuales se grabaron en su totalidad.</t>
  </si>
  <si>
    <t>En el mes de diciembre se solicitó la trasncripción literal de 4 sesiones de las cuales se transcribieron 3, atendiendo las normas legales, gramaticales y el Manua de Estilo. Se resalta que para este mes se superó la meta propuesta.</t>
  </si>
  <si>
    <t xml:space="preserve">En el mes de diciembre fueron publicados 12 documentos de los cuales 7 son Proyectos de Acuerdo y 5 son Acuerdos los cuales fueron publicados bajo el tiempo establecido.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</si>
</sst>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 &quot;de&quot;\ yyyy"/>
    <numFmt numFmtId="165" formatCode="dd/mmmm/yyyy"/>
  </numFmts>
  <fonts count="6" x14ac:knownFonts="1"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A7A7"/>
        <bgColor indexed="64"/>
      </patternFill>
    </fill>
    <fill>
      <patternFill patternType="solid">
        <fgColor rgb="FFF7F1A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38">
    <xf numFmtId="0" fontId="0" fillId="0" borderId="0" xfId="0"/>
    <xf numFmtId="0" fontId="2" fillId="0" borderId="0" xfId="1" applyFont="1"/>
    <xf numFmtId="0" fontId="3" fillId="0" borderId="13" xfId="1" quotePrefix="1" applyFont="1" applyBorder="1" applyAlignment="1">
      <alignment horizontal="center" vertical="center" wrapText="1"/>
    </xf>
    <xf numFmtId="0" fontId="3" fillId="0" borderId="13" xfId="1" quotePrefix="1" applyFont="1" applyBorder="1" applyAlignment="1">
      <alignment horizontal="left" vertical="center"/>
    </xf>
    <xf numFmtId="0" fontId="2" fillId="0" borderId="9" xfId="1" quotePrefix="1" applyFont="1" applyBorder="1" applyAlignment="1" applyProtection="1">
      <alignment horizontal="left"/>
      <protection locked="0"/>
    </xf>
    <xf numFmtId="0" fontId="3" fillId="0" borderId="13" xfId="1" quotePrefix="1" applyFont="1" applyFill="1" applyBorder="1" applyAlignment="1">
      <alignment horizontal="left" vertical="center"/>
    </xf>
    <xf numFmtId="0" fontId="2" fillId="0" borderId="9" xfId="1" applyFont="1" applyFill="1" applyBorder="1" applyAlignment="1"/>
    <xf numFmtId="0" fontId="2" fillId="0" borderId="10" xfId="1" applyFont="1" applyFill="1" applyBorder="1" applyAlignment="1"/>
    <xf numFmtId="0" fontId="3" fillId="0" borderId="13" xfId="1" applyFont="1" applyFill="1" applyBorder="1" applyAlignment="1">
      <alignment horizontal="center"/>
    </xf>
    <xf numFmtId="0" fontId="3" fillId="0" borderId="13" xfId="1" quotePrefix="1" applyFont="1" applyFill="1" applyBorder="1" applyAlignment="1">
      <alignment horizontal="left"/>
    </xf>
    <xf numFmtId="0" fontId="2" fillId="0" borderId="10" xfId="1" quotePrefix="1" applyFont="1" applyBorder="1" applyAlignment="1">
      <alignment horizontal="left"/>
    </xf>
    <xf numFmtId="0" fontId="2" fillId="0" borderId="10" xfId="1" applyFont="1" applyBorder="1" applyAlignment="1"/>
    <xf numFmtId="0" fontId="2" fillId="0" borderId="11" xfId="1" applyFont="1" applyBorder="1" applyAlignment="1"/>
    <xf numFmtId="0" fontId="3" fillId="0" borderId="1" xfId="1" quotePrefix="1" applyFont="1" applyBorder="1" applyAlignment="1">
      <alignment horizontal="left" vertical="center"/>
    </xf>
    <xf numFmtId="0" fontId="2" fillId="0" borderId="9" xfId="1" quotePrefix="1" applyFont="1" applyFill="1" applyBorder="1" applyAlignment="1" applyProtection="1">
      <alignment horizontal="left"/>
      <protection locked="0"/>
    </xf>
    <xf numFmtId="0" fontId="2" fillId="0" borderId="11" xfId="1" applyFont="1" applyFill="1" applyBorder="1" applyAlignment="1"/>
    <xf numFmtId="0" fontId="2" fillId="0" borderId="2" xfId="1" applyFont="1" applyBorder="1"/>
    <xf numFmtId="0" fontId="2" fillId="0" borderId="3" xfId="1" applyFont="1" applyBorder="1"/>
    <xf numFmtId="0" fontId="2" fillId="0" borderId="4" xfId="1" applyFont="1" applyBorder="1"/>
    <xf numFmtId="0" fontId="2" fillId="0" borderId="0" xfId="1" applyFont="1" applyBorder="1"/>
    <xf numFmtId="0" fontId="2" fillId="0" borderId="14" xfId="1" applyFont="1" applyBorder="1"/>
    <xf numFmtId="0" fontId="2" fillId="0" borderId="15" xfId="1" applyFont="1" applyBorder="1"/>
    <xf numFmtId="0" fontId="3" fillId="0" borderId="1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3" fontId="2" fillId="0" borderId="13" xfId="1" applyNumberFormat="1" applyFont="1" applyBorder="1" applyAlignment="1" applyProtection="1">
      <alignment horizontal="center"/>
      <protection locked="0"/>
    </xf>
    <xf numFmtId="9" fontId="2" fillId="0" borderId="9" xfId="1" applyNumberFormat="1" applyFont="1" applyBorder="1" applyAlignment="1">
      <alignment horizontal="center"/>
    </xf>
    <xf numFmtId="0" fontId="2" fillId="0" borderId="7" xfId="1" applyFont="1" applyBorder="1"/>
    <xf numFmtId="0" fontId="2" fillId="0" borderId="8" xfId="1" applyFont="1" applyBorder="1"/>
    <xf numFmtId="0" fontId="2" fillId="2" borderId="0" xfId="1" applyFont="1" applyFill="1"/>
    <xf numFmtId="164" fontId="2" fillId="0" borderId="13" xfId="1" applyNumberFormat="1" applyFont="1" applyBorder="1" applyAlignment="1" applyProtection="1">
      <alignment horizontal="center"/>
    </xf>
    <xf numFmtId="0" fontId="2" fillId="0" borderId="6" xfId="1" applyFont="1" applyBorder="1" applyAlignment="1">
      <alignment vertical="center"/>
    </xf>
    <xf numFmtId="3" fontId="3" fillId="0" borderId="1" xfId="1" applyNumberFormat="1" applyFont="1" applyBorder="1" applyAlignment="1">
      <alignment horizontal="center" vertical="center"/>
    </xf>
    <xf numFmtId="9" fontId="3" fillId="0" borderId="2" xfId="1" applyNumberFormat="1" applyFont="1" applyBorder="1" applyAlignment="1">
      <alignment horizontal="center" vertical="center"/>
    </xf>
    <xf numFmtId="0" fontId="2" fillId="0" borderId="13" xfId="1" applyFont="1" applyBorder="1" applyAlignment="1">
      <alignment vertical="center"/>
    </xf>
    <xf numFmtId="1" fontId="2" fillId="0" borderId="10" xfId="1" applyNumberFormat="1" applyFont="1" applyBorder="1" applyAlignment="1" applyProtection="1">
      <alignment horizontal="center"/>
      <protection locked="0"/>
    </xf>
    <xf numFmtId="9" fontId="2" fillId="0" borderId="10" xfId="1" applyNumberFormat="1" applyFont="1" applyBorder="1" applyAlignment="1" applyProtection="1"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1" xfId="1" quotePrefix="1" applyFont="1" applyBorder="1" applyAlignment="1" applyProtection="1">
      <alignment horizontal="center" vertical="center"/>
      <protection locked="0"/>
    </xf>
    <xf numFmtId="9" fontId="3" fillId="4" borderId="13" xfId="1" applyNumberFormat="1" applyFont="1" applyFill="1" applyBorder="1" applyAlignment="1">
      <alignment horizontal="center" vertical="center"/>
    </xf>
    <xf numFmtId="0" fontId="3" fillId="4" borderId="13" xfId="1" applyFont="1" applyFill="1" applyBorder="1" applyAlignment="1">
      <alignment horizontal="center" vertical="center"/>
    </xf>
    <xf numFmtId="10" fontId="3" fillId="5" borderId="13" xfId="1" applyNumberFormat="1" applyFont="1" applyFill="1" applyBorder="1" applyAlignment="1">
      <alignment horizontal="center" vertical="center"/>
    </xf>
    <xf numFmtId="0" fontId="3" fillId="5" borderId="13" xfId="1" applyFont="1" applyFill="1" applyBorder="1" applyAlignment="1">
      <alignment horizontal="center" vertical="center"/>
    </xf>
    <xf numFmtId="9" fontId="2" fillId="0" borderId="11" xfId="1" applyNumberFormat="1" applyFont="1" applyBorder="1" applyAlignment="1" applyProtection="1">
      <protection locked="0"/>
    </xf>
    <xf numFmtId="10" fontId="2" fillId="0" borderId="13" xfId="1" applyNumberFormat="1" applyFont="1" applyBorder="1" applyAlignment="1" applyProtection="1">
      <alignment horizontal="center"/>
      <protection hidden="1"/>
    </xf>
    <xf numFmtId="10" fontId="3" fillId="0" borderId="13" xfId="1" applyNumberFormat="1" applyFont="1" applyBorder="1" applyAlignment="1" applyProtection="1">
      <alignment horizontal="center"/>
      <protection hidden="1"/>
    </xf>
    <xf numFmtId="3" fontId="2" fillId="0" borderId="0" xfId="1" applyNumberFormat="1" applyFont="1"/>
    <xf numFmtId="10" fontId="2" fillId="0" borderId="0" xfId="1" applyNumberFormat="1" applyFont="1"/>
    <xf numFmtId="165" fontId="2" fillId="0" borderId="16" xfId="1" applyNumberFormat="1" applyFont="1" applyFill="1" applyBorder="1" applyAlignment="1" applyProtection="1">
      <alignment vertical="center"/>
    </xf>
    <xf numFmtId="165" fontId="2" fillId="0" borderId="24" xfId="1" applyNumberFormat="1" applyFont="1" applyFill="1" applyBorder="1" applyAlignment="1" applyProtection="1">
      <alignment vertical="center"/>
    </xf>
    <xf numFmtId="0" fontId="2" fillId="6" borderId="9" xfId="1" quotePrefix="1" applyFont="1" applyFill="1" applyBorder="1" applyAlignment="1" applyProtection="1">
      <alignment horizontal="left"/>
    </xf>
    <xf numFmtId="0" fontId="2" fillId="6" borderId="10" xfId="1" quotePrefix="1" applyFont="1" applyFill="1" applyBorder="1" applyAlignment="1" applyProtection="1">
      <alignment horizontal="left"/>
      <protection locked="0"/>
    </xf>
    <xf numFmtId="0" fontId="2" fillId="6" borderId="10" xfId="1" applyFont="1" applyFill="1" applyBorder="1" applyAlignment="1" applyProtection="1">
      <protection locked="0"/>
    </xf>
    <xf numFmtId="0" fontId="2" fillId="6" borderId="11" xfId="1" applyFont="1" applyFill="1" applyBorder="1" applyAlignment="1" applyProtection="1">
      <protection locked="0"/>
    </xf>
    <xf numFmtId="0" fontId="3" fillId="6" borderId="11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protection locked="0"/>
    </xf>
    <xf numFmtId="0" fontId="2" fillId="2" borderId="10" xfId="1" applyFont="1" applyFill="1" applyBorder="1" applyAlignment="1" applyProtection="1">
      <protection locked="0"/>
    </xf>
    <xf numFmtId="0" fontId="2" fillId="2" borderId="11" xfId="1" applyFont="1" applyFill="1" applyBorder="1" applyAlignment="1" applyProtection="1">
      <protection locked="0"/>
    </xf>
    <xf numFmtId="9" fontId="2" fillId="6" borderId="9" xfId="1" applyNumberFormat="1" applyFont="1" applyFill="1" applyBorder="1" applyAlignment="1" applyProtection="1">
      <alignment horizontal="center"/>
    </xf>
    <xf numFmtId="1" fontId="2" fillId="0" borderId="9" xfId="1" applyNumberFormat="1" applyFont="1" applyBorder="1" applyAlignment="1" applyProtection="1">
      <alignment horizontal="center"/>
      <protection locked="0"/>
    </xf>
    <xf numFmtId="0" fontId="2" fillId="0" borderId="7" xfId="1" applyFont="1" applyBorder="1"/>
    <xf numFmtId="4" fontId="2" fillId="0" borderId="17" xfId="1" applyNumberFormat="1" applyFont="1" applyFill="1" applyBorder="1" applyAlignment="1" applyProtection="1">
      <alignment horizontal="center" vertical="center"/>
      <protection locked="0"/>
    </xf>
    <xf numFmtId="4" fontId="2" fillId="0" borderId="16" xfId="1" applyNumberFormat="1" applyFont="1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4" fontId="2" fillId="0" borderId="21" xfId="1" applyNumberFormat="1" applyFont="1" applyFill="1" applyBorder="1" applyAlignment="1" applyProtection="1">
      <alignment horizontal="center" vertical="center"/>
      <protection locked="0"/>
    </xf>
    <xf numFmtId="4" fontId="2" fillId="0" borderId="19" xfId="1" applyNumberFormat="1" applyFont="1" applyFill="1" applyBorder="1" applyAlignment="1" applyProtection="1">
      <alignment horizontal="center" vertical="center"/>
      <protection locked="0"/>
    </xf>
    <xf numFmtId="4" fontId="2" fillId="0" borderId="20" xfId="1" applyNumberFormat="1" applyFont="1" applyFill="1" applyBorder="1" applyAlignment="1" applyProtection="1">
      <alignment horizontal="center" vertical="center"/>
      <protection locked="0"/>
    </xf>
    <xf numFmtId="4" fontId="2" fillId="0" borderId="16" xfId="1" applyNumberFormat="1" applyFont="1" applyFill="1" applyBorder="1" applyAlignment="1" applyProtection="1">
      <alignment horizontal="center" vertical="center"/>
      <protection locked="0"/>
    </xf>
    <xf numFmtId="4" fontId="2" fillId="0" borderId="18" xfId="1" applyNumberFormat="1" applyFont="1" applyFill="1" applyBorder="1" applyAlignment="1" applyProtection="1">
      <alignment horizontal="center" vertical="center"/>
      <protection locked="0"/>
    </xf>
    <xf numFmtId="4" fontId="2" fillId="0" borderId="17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4" fontId="2" fillId="0" borderId="16" xfId="1" applyNumberFormat="1" applyFont="1" applyFill="1" applyBorder="1" applyAlignment="1" applyProtection="1">
      <alignment horizontal="center"/>
      <protection locked="0"/>
    </xf>
    <xf numFmtId="4" fontId="2" fillId="0" borderId="17" xfId="1" applyNumberFormat="1" applyFont="1" applyFill="1" applyBorder="1" applyAlignment="1" applyProtection="1">
      <alignment horizontal="center"/>
      <protection locked="0"/>
    </xf>
    <xf numFmtId="4" fontId="2" fillId="0" borderId="18" xfId="1" applyNumberFormat="1" applyFont="1" applyFill="1" applyBorder="1" applyAlignment="1" applyProtection="1">
      <alignment horizontal="center"/>
      <protection locked="0"/>
    </xf>
    <xf numFmtId="0" fontId="2" fillId="0" borderId="21" xfId="1" quotePrefix="1" applyFont="1" applyBorder="1" applyAlignment="1" applyProtection="1">
      <alignment horizontal="center" vertical="top"/>
      <protection locked="0"/>
    </xf>
    <xf numFmtId="0" fontId="2" fillId="0" borderId="19" xfId="1" quotePrefix="1" applyFont="1" applyBorder="1" applyAlignment="1" applyProtection="1">
      <alignment horizontal="center" vertical="top"/>
      <protection locked="0"/>
    </xf>
    <xf numFmtId="0" fontId="2" fillId="0" borderId="20" xfId="1" quotePrefix="1" applyFont="1" applyBorder="1" applyAlignment="1" applyProtection="1">
      <alignment horizontal="center" vertical="top"/>
      <protection locked="0"/>
    </xf>
    <xf numFmtId="4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23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3" fontId="3" fillId="3" borderId="9" xfId="1" applyNumberFormat="1" applyFont="1" applyFill="1" applyBorder="1" applyAlignment="1">
      <alignment horizontal="center" vertical="center"/>
    </xf>
    <xf numFmtId="3" fontId="3" fillId="3" borderId="11" xfId="1" applyNumberFormat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 shrinkToFit="1"/>
    </xf>
    <xf numFmtId="0" fontId="5" fillId="0" borderId="3" xfId="1" applyFont="1" applyBorder="1" applyAlignment="1">
      <alignment horizontal="center" vertical="center" wrapText="1" shrinkToFit="1"/>
    </xf>
    <xf numFmtId="0" fontId="5" fillId="0" borderId="4" xfId="1" applyFont="1" applyBorder="1" applyAlignment="1">
      <alignment horizontal="center" vertical="center" wrapText="1" shrinkToFit="1"/>
    </xf>
    <xf numFmtId="0" fontId="3" fillId="0" borderId="9" xfId="1" quotePrefix="1" applyFont="1" applyBorder="1" applyAlignment="1">
      <alignment horizontal="center" vertical="center"/>
    </xf>
    <xf numFmtId="0" fontId="3" fillId="0" borderId="11" xfId="1" quotePrefix="1" applyFont="1" applyBorder="1" applyAlignment="1">
      <alignment horizontal="center" vertical="center"/>
    </xf>
    <xf numFmtId="0" fontId="2" fillId="6" borderId="9" xfId="1" applyFont="1" applyFill="1" applyBorder="1" applyAlignment="1" applyProtection="1">
      <alignment horizontal="justify" vertical="center" wrapText="1" shrinkToFit="1"/>
    </xf>
    <xf numFmtId="0" fontId="2" fillId="6" borderId="10" xfId="1" applyFont="1" applyFill="1" applyBorder="1" applyAlignment="1" applyProtection="1">
      <alignment horizontal="justify" vertical="center" wrapText="1" shrinkToFit="1"/>
    </xf>
    <xf numFmtId="0" fontId="2" fillId="6" borderId="11" xfId="1" applyFont="1" applyFill="1" applyBorder="1" applyAlignment="1" applyProtection="1">
      <alignment horizontal="justify" vertical="center" wrapText="1" shrinkToFit="1"/>
    </xf>
    <xf numFmtId="0" fontId="2" fillId="6" borderId="9" xfId="1" applyFont="1" applyFill="1" applyBorder="1" applyAlignment="1" applyProtection="1">
      <alignment horizontal="justify" vertical="center" wrapText="1"/>
    </xf>
    <xf numFmtId="0" fontId="2" fillId="6" borderId="10" xfId="1" applyFont="1" applyFill="1" applyBorder="1" applyAlignment="1" applyProtection="1">
      <alignment horizontal="justify" vertical="center" wrapText="1"/>
    </xf>
    <xf numFmtId="0" fontId="2" fillId="6" borderId="11" xfId="1" applyFont="1" applyFill="1" applyBorder="1" applyAlignment="1" applyProtection="1">
      <alignment horizontal="justify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/>
    </xf>
    <xf numFmtId="0" fontId="2" fillId="0" borderId="7" xfId="1" applyFont="1" applyBorder="1"/>
    <xf numFmtId="0" fontId="2" fillId="0" borderId="10" xfId="1" applyFont="1" applyBorder="1"/>
    <xf numFmtId="0" fontId="2" fillId="0" borderId="11" xfId="1" applyFont="1" applyBorder="1"/>
    <xf numFmtId="0" fontId="3" fillId="0" borderId="10" xfId="1" quotePrefix="1" applyFont="1" applyBorder="1" applyAlignment="1">
      <alignment horizontal="center" vertical="center"/>
    </xf>
    <xf numFmtId="4" fontId="2" fillId="0" borderId="24" xfId="1" applyNumberFormat="1" applyFont="1" applyFill="1" applyBorder="1" applyAlignment="1" applyProtection="1">
      <alignment horizontal="center"/>
      <protection locked="0"/>
    </xf>
    <xf numFmtId="4" fontId="2" fillId="0" borderId="22" xfId="1" applyNumberFormat="1" applyFont="1" applyFill="1" applyBorder="1" applyAlignment="1" applyProtection="1">
      <alignment horizontal="center"/>
      <protection locked="0"/>
    </xf>
    <xf numFmtId="4" fontId="2" fillId="0" borderId="23" xfId="1" applyNumberFormat="1" applyFont="1" applyFill="1" applyBorder="1" applyAlignment="1" applyProtection="1">
      <alignment horizontal="center"/>
      <protection locked="0"/>
    </xf>
    <xf numFmtId="0" fontId="2" fillId="6" borderId="9" xfId="1" quotePrefix="1" applyFont="1" applyFill="1" applyBorder="1" applyAlignment="1" applyProtection="1">
      <alignment horizontal="justify" vertical="center"/>
    </xf>
    <xf numFmtId="0" fontId="2" fillId="6" borderId="10" xfId="1" quotePrefix="1" applyFont="1" applyFill="1" applyBorder="1" applyAlignment="1" applyProtection="1">
      <alignment horizontal="justify" vertical="center"/>
    </xf>
    <xf numFmtId="0" fontId="2" fillId="6" borderId="11" xfId="1" quotePrefix="1" applyFont="1" applyFill="1" applyBorder="1" applyAlignment="1" applyProtection="1">
      <alignment horizontal="justify" vertical="center"/>
    </xf>
    <xf numFmtId="9" fontId="2" fillId="0" borderId="9" xfId="1" applyNumberFormat="1" applyFont="1" applyBorder="1" applyAlignment="1" applyProtection="1">
      <alignment horizontal="justify" vertical="center"/>
    </xf>
    <xf numFmtId="9" fontId="2" fillId="0" borderId="10" xfId="1" applyNumberFormat="1" applyFont="1" applyBorder="1" applyAlignment="1" applyProtection="1">
      <alignment horizontal="justify" vertical="center"/>
    </xf>
    <xf numFmtId="9" fontId="2" fillId="0" borderId="11" xfId="1" applyNumberFormat="1" applyFont="1" applyBorder="1" applyAlignment="1" applyProtection="1">
      <alignment horizontal="justify" vertical="center"/>
    </xf>
    <xf numFmtId="0" fontId="2" fillId="7" borderId="2" xfId="1" quotePrefix="1" applyFont="1" applyFill="1" applyBorder="1" applyAlignment="1" applyProtection="1">
      <alignment horizontal="left"/>
    </xf>
    <xf numFmtId="0" fontId="2" fillId="7" borderId="3" xfId="1" quotePrefix="1" applyFont="1" applyFill="1" applyBorder="1" applyAlignment="1" applyProtection="1">
      <alignment horizontal="left"/>
    </xf>
    <xf numFmtId="0" fontId="2" fillId="7" borderId="4" xfId="1" quotePrefix="1" applyFont="1" applyFill="1" applyBorder="1" applyAlignment="1" applyProtection="1">
      <alignment horizontal="left"/>
    </xf>
    <xf numFmtId="0" fontId="2" fillId="0" borderId="2" xfId="1" quotePrefix="1" applyFont="1" applyBorder="1" applyAlignment="1">
      <alignment horizontal="left" vertical="center"/>
    </xf>
    <xf numFmtId="0" fontId="2" fillId="0" borderId="3" xfId="1" quotePrefix="1" applyFont="1" applyBorder="1" applyAlignment="1">
      <alignment horizontal="left" vertical="center"/>
    </xf>
    <xf numFmtId="0" fontId="2" fillId="0" borderId="4" xfId="1" quotePrefix="1" applyFont="1" applyBorder="1" applyAlignment="1">
      <alignment horizontal="justify" vertical="center"/>
    </xf>
    <xf numFmtId="0" fontId="1" fillId="0" borderId="2" xfId="1" quotePrefix="1" applyFont="1" applyBorder="1" applyAlignment="1">
      <alignment horizontal="center" vertical="center"/>
    </xf>
    <xf numFmtId="0" fontId="1" fillId="0" borderId="3" xfId="1" quotePrefix="1" applyFont="1" applyBorder="1" applyAlignment="1">
      <alignment horizontal="center" vertical="center"/>
    </xf>
    <xf numFmtId="0" fontId="1" fillId="0" borderId="4" xfId="1" quotePrefix="1" applyFont="1" applyBorder="1" applyAlignment="1">
      <alignment horizontal="center" vertical="center"/>
    </xf>
    <xf numFmtId="0" fontId="1" fillId="0" borderId="6" xfId="1" quotePrefix="1" applyFont="1" applyBorder="1" applyAlignment="1">
      <alignment horizontal="center" vertical="center"/>
    </xf>
    <xf numFmtId="0" fontId="1" fillId="0" borderId="7" xfId="1" quotePrefix="1" applyFont="1" applyBorder="1" applyAlignment="1">
      <alignment horizontal="center" vertical="center"/>
    </xf>
    <xf numFmtId="0" fontId="1" fillId="0" borderId="8" xfId="1" quotePrefix="1" applyFont="1" applyBorder="1" applyAlignment="1">
      <alignment horizontal="center" vertical="center"/>
    </xf>
    <xf numFmtId="0" fontId="2" fillId="0" borderId="9" xfId="1" quotePrefix="1" applyFont="1" applyBorder="1" applyAlignment="1">
      <alignment horizontal="left" vertical="center"/>
    </xf>
    <xf numFmtId="0" fontId="2" fillId="0" borderId="10" xfId="1" quotePrefix="1" applyFont="1" applyBorder="1" applyAlignment="1">
      <alignment horizontal="left" vertical="center"/>
    </xf>
    <xf numFmtId="0" fontId="2" fillId="0" borderId="11" xfId="1" applyFont="1" applyBorder="1" applyAlignment="1">
      <alignment horizontal="justify" vertical="center"/>
    </xf>
    <xf numFmtId="0" fontId="3" fillId="0" borderId="1" xfId="1" quotePrefix="1" applyFont="1" applyBorder="1" applyAlignment="1">
      <alignment vertical="center"/>
    </xf>
    <xf numFmtId="0" fontId="3" fillId="0" borderId="12" xfId="1" quotePrefix="1" applyFont="1" applyBorder="1" applyAlignment="1">
      <alignment vertical="center"/>
    </xf>
    <xf numFmtId="0" fontId="2" fillId="6" borderId="9" xfId="1" applyFont="1" applyFill="1" applyBorder="1" applyAlignment="1" applyProtection="1"/>
    <xf numFmtId="0" fontId="2" fillId="6" borderId="10" xfId="1" applyFont="1" applyFill="1" applyBorder="1" applyAlignment="1" applyProtection="1"/>
    <xf numFmtId="0" fontId="2" fillId="6" borderId="11" xfId="1" applyFont="1" applyFill="1" applyBorder="1" applyAlignment="1" applyProtection="1"/>
  </cellXfs>
  <cellStyles count="2">
    <cellStyle name="Normal" xfId="0" builtinId="0"/>
    <cellStyle name="Normal 2 2 3" xfId="1"/>
  </cellStyles>
  <dxfs count="72"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7F1A7"/>
      <color rgb="FFFFFFCC"/>
      <color rgb="FFFFA7A7"/>
      <color rgb="FFFF99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58139534883721"/>
          <c:y val="5.204460966542751E-2"/>
          <c:w val="0.58837209302325577"/>
          <c:h val="0.59107806691449816"/>
        </c:manualLayout>
      </c:layout>
      <c:lineChart>
        <c:grouping val="standard"/>
        <c:varyColors val="0"/>
        <c:ser>
          <c:idx val="0"/>
          <c:order val="0"/>
          <c:tx>
            <c:strRef>
              <c:f>'62'!$D$16</c:f>
              <c:strCache>
                <c:ptCount val="1"/>
                <c:pt idx="0">
                  <c:v>Resultado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numRef>
              <c:f>'62'!$A$17:$A$28</c:f>
              <c:numCache>
                <c:formatCode>mmm\ "de"\ yyyy</c:formatCode>
                <c:ptCount val="12"/>
                <c:pt idx="0">
                  <c:v>43130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</c:numCache>
            </c:numRef>
          </c:cat>
          <c:val>
            <c:numRef>
              <c:f>'62'!$D$17:$D$28</c:f>
              <c:numCache>
                <c:formatCode>0.00%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'62'!$E$16</c:f>
              <c:strCache>
                <c:ptCount val="1"/>
                <c:pt idx="0">
                  <c:v>Meta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numRef>
              <c:f>'62'!$A$17:$A$28</c:f>
              <c:numCache>
                <c:formatCode>mmm\ "de"\ yyyy</c:formatCode>
                <c:ptCount val="12"/>
                <c:pt idx="0">
                  <c:v>43130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</c:numCache>
            </c:numRef>
          </c:cat>
          <c:val>
            <c:numRef>
              <c:f>'62'!$E$17:$E$28</c:f>
              <c:numCache>
                <c:formatCode>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95613392"/>
        <c:axId val="-1595625360"/>
      </c:lineChart>
      <c:dateAx>
        <c:axId val="-1595613392"/>
        <c:scaling>
          <c:orientation val="minMax"/>
        </c:scaling>
        <c:delete val="0"/>
        <c:axPos val="b"/>
        <c:numFmt formatCode="mmm\ &quot;de&quot;\ yy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-1595625360"/>
        <c:crosses val="autoZero"/>
        <c:auto val="1"/>
        <c:lblOffset val="100"/>
        <c:baseTimeUnit val="months"/>
      </c:dateAx>
      <c:valAx>
        <c:axId val="-159562536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-1595613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209302325581397"/>
          <c:y val="0.4200743494423792"/>
          <c:w val="0.2069767441860465"/>
          <c:h val="0.15613382899628248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58139534883721"/>
          <c:y val="5.204460966542751E-2"/>
          <c:w val="0.58837209302325577"/>
          <c:h val="0.59107806691449816"/>
        </c:manualLayout>
      </c:layout>
      <c:lineChart>
        <c:grouping val="standard"/>
        <c:varyColors val="0"/>
        <c:ser>
          <c:idx val="0"/>
          <c:order val="0"/>
          <c:tx>
            <c:strRef>
              <c:f>'[2]67'!$D$16</c:f>
              <c:strCache>
                <c:ptCount val="1"/>
                <c:pt idx="0">
                  <c:v>Resultado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numRef>
              <c:f>'[2]67'!$A$17:$A$28</c:f>
              <c:numCache>
                <c:formatCode>General</c:formatCode>
                <c:ptCount val="12"/>
                <c:pt idx="0">
                  <c:v>43130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</c:numCache>
            </c:numRef>
          </c:cat>
          <c:val>
            <c:numRef>
              <c:f>'[2]67'!$D$17:$D$28</c:f>
              <c:numCache>
                <c:formatCode>General</c:formatCode>
                <c:ptCount val="12"/>
                <c:pt idx="0">
                  <c:v>1.1904761904761905</c:v>
                </c:pt>
                <c:pt idx="1">
                  <c:v>1</c:v>
                </c:pt>
                <c:pt idx="2">
                  <c:v>1.0476190476190477</c:v>
                </c:pt>
                <c:pt idx="3">
                  <c:v>1.0434782608695652</c:v>
                </c:pt>
                <c:pt idx="4">
                  <c:v>1.037037037037037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'[2]67'!$E$16</c:f>
              <c:strCache>
                <c:ptCount val="1"/>
                <c:pt idx="0">
                  <c:v>Meta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numRef>
              <c:f>'[2]67'!$A$17:$A$28</c:f>
              <c:numCache>
                <c:formatCode>General</c:formatCode>
                <c:ptCount val="12"/>
                <c:pt idx="0">
                  <c:v>43130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</c:numCache>
            </c:numRef>
          </c:cat>
          <c:val>
            <c:numRef>
              <c:f>'[2]67'!$E$17:$E$28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95616112"/>
        <c:axId val="-1595622640"/>
      </c:lineChart>
      <c:catAx>
        <c:axId val="-159561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-1595622640"/>
        <c:crosses val="autoZero"/>
        <c:auto val="1"/>
        <c:lblAlgn val="ctr"/>
        <c:lblOffset val="100"/>
        <c:noMultiLvlLbl val="1"/>
      </c:catAx>
      <c:valAx>
        <c:axId val="-1595622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-1595616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209302325581397"/>
          <c:y val="0.4200743494423792"/>
          <c:w val="0.2069767441860465"/>
          <c:h val="0.15613382899628248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58139534883721"/>
          <c:y val="5.204460966542751E-2"/>
          <c:w val="0.58837209302325577"/>
          <c:h val="0.59107806691449816"/>
        </c:manualLayout>
      </c:layout>
      <c:lineChart>
        <c:grouping val="standard"/>
        <c:varyColors val="0"/>
        <c:ser>
          <c:idx val="0"/>
          <c:order val="0"/>
          <c:tx>
            <c:strRef>
              <c:f>'[2]68'!$D$16</c:f>
              <c:strCache>
                <c:ptCount val="1"/>
                <c:pt idx="0">
                  <c:v>Resultado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numRef>
              <c:f>'[2]68'!$A$17:$A$28</c:f>
              <c:numCache>
                <c:formatCode>General</c:formatCode>
                <c:ptCount val="12"/>
                <c:pt idx="0">
                  <c:v>43130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</c:numCache>
            </c:numRef>
          </c:cat>
          <c:val>
            <c:numRef>
              <c:f>'[2]68'!$D$17:$D$28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'[2]68'!$E$16</c:f>
              <c:strCache>
                <c:ptCount val="1"/>
                <c:pt idx="0">
                  <c:v>Meta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numRef>
              <c:f>'[2]68'!$A$17:$A$28</c:f>
              <c:numCache>
                <c:formatCode>General</c:formatCode>
                <c:ptCount val="12"/>
                <c:pt idx="0">
                  <c:v>43130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</c:numCache>
            </c:numRef>
          </c:cat>
          <c:val>
            <c:numRef>
              <c:f>'[2]68'!$E$17:$E$28</c:f>
              <c:numCache>
                <c:formatCode>General</c:formatCode>
                <c:ptCount val="12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95621008"/>
        <c:axId val="-1595612848"/>
      </c:lineChart>
      <c:catAx>
        <c:axId val="-159562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-1595612848"/>
        <c:crosses val="autoZero"/>
        <c:auto val="1"/>
        <c:lblAlgn val="ctr"/>
        <c:lblOffset val="100"/>
        <c:noMultiLvlLbl val="1"/>
      </c:catAx>
      <c:valAx>
        <c:axId val="-1595612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-15956210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209302325581397"/>
          <c:y val="0.4200743494423792"/>
          <c:w val="0.2069767441860465"/>
          <c:h val="0.15613382899628248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Radio" checked="Checked" firstButton="1" lockText="1"/>
</file>

<file path=xl/ctrlProps/ctrlProp10.xml><?xml version="1.0" encoding="utf-8"?>
<formControlPr xmlns="http://schemas.microsoft.com/office/spreadsheetml/2009/9/main" objectType="Radio" lockText="1"/>
</file>

<file path=xl/ctrlProps/ctrlProp11.xml><?xml version="1.0" encoding="utf-8"?>
<formControlPr xmlns="http://schemas.microsoft.com/office/spreadsheetml/2009/9/main" objectType="Radio" checked="Checked" firstButton="1" lockText="1"/>
</file>

<file path=xl/ctrlProps/ctrlProp12.xml><?xml version="1.0" encoding="utf-8"?>
<formControlPr xmlns="http://schemas.microsoft.com/office/spreadsheetml/2009/9/main" objectType="Radio" lockText="1"/>
</file>

<file path=xl/ctrlProps/ctrlProp13.xml><?xml version="1.0" encoding="utf-8"?>
<formControlPr xmlns="http://schemas.microsoft.com/office/spreadsheetml/2009/9/main" objectType="Radio" lockText="1"/>
</file>

<file path=xl/ctrlProps/ctrlProp14.xml><?xml version="1.0" encoding="utf-8"?>
<formControlPr xmlns="http://schemas.microsoft.com/office/spreadsheetml/2009/9/main" objectType="Radio" lockText="1"/>
</file>

<file path=xl/ctrlProps/ctrlProp15.xml><?xml version="1.0" encoding="utf-8"?>
<formControlPr xmlns="http://schemas.microsoft.com/office/spreadsheetml/2009/9/main" objectType="Radio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Radio" lockText="1"/>
</file>

<file path=xl/ctrlProps/ctrlProp4.xml><?xml version="1.0" encoding="utf-8"?>
<formControlPr xmlns="http://schemas.microsoft.com/office/spreadsheetml/2009/9/main" objectType="Radio" lockText="1"/>
</file>

<file path=xl/ctrlProps/ctrlProp5.xml><?xml version="1.0" encoding="utf-8"?>
<formControlPr xmlns="http://schemas.microsoft.com/office/spreadsheetml/2009/9/main" objectType="Radio" lockText="1"/>
</file>

<file path=xl/ctrlProps/ctrlProp6.xml><?xml version="1.0" encoding="utf-8"?>
<formControlPr xmlns="http://schemas.microsoft.com/office/spreadsheetml/2009/9/main" objectType="Radio" checked="Checked" firstButton="1" lockText="1"/>
</file>

<file path=xl/ctrlProps/ctrlProp7.xml><?xml version="1.0" encoding="utf-8"?>
<formControlPr xmlns="http://schemas.microsoft.com/office/spreadsheetml/2009/9/main" objectType="Radio" lockText="1"/>
</file>

<file path=xl/ctrlProps/ctrlProp8.xml><?xml version="1.0" encoding="utf-8"?>
<formControlPr xmlns="http://schemas.microsoft.com/office/spreadsheetml/2009/9/main" objectType="Radio" lockText="1"/>
</file>

<file path=xl/ctrlProps/ctrlProp9.xml><?xml version="1.0" encoding="utf-8"?>
<formControlPr xmlns="http://schemas.microsoft.com/office/spreadsheetml/2009/9/main" objectType="Radio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13</xdr:row>
      <xdr:rowOff>19050</xdr:rowOff>
    </xdr:from>
    <xdr:to>
      <xdr:col>10</xdr:col>
      <xdr:colOff>447674</xdr:colOff>
      <xdr:row>30</xdr:row>
      <xdr:rowOff>133350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409575</xdr:colOff>
          <xdr:row>11</xdr:row>
          <xdr:rowOff>276225</xdr:rowOff>
        </xdr:from>
        <xdr:to>
          <xdr:col>2</xdr:col>
          <xdr:colOff>266700</xdr:colOff>
          <xdr:row>13</xdr:row>
          <xdr:rowOff>38100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276225</xdr:rowOff>
        </xdr:from>
        <xdr:to>
          <xdr:col>3</xdr:col>
          <xdr:colOff>514350</xdr:colOff>
          <xdr:row>13</xdr:row>
          <xdr:rowOff>38100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11</xdr:row>
          <xdr:rowOff>276225</xdr:rowOff>
        </xdr:from>
        <xdr:to>
          <xdr:col>4</xdr:col>
          <xdr:colOff>504825</xdr:colOff>
          <xdr:row>13</xdr:row>
          <xdr:rowOff>38100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11</xdr:row>
          <xdr:rowOff>276225</xdr:rowOff>
        </xdr:from>
        <xdr:to>
          <xdr:col>5</xdr:col>
          <xdr:colOff>609600</xdr:colOff>
          <xdr:row>13</xdr:row>
          <xdr:rowOff>38100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828675</xdr:colOff>
          <xdr:row>11</xdr:row>
          <xdr:rowOff>276225</xdr:rowOff>
        </xdr:from>
        <xdr:to>
          <xdr:col>6</xdr:col>
          <xdr:colOff>285750</xdr:colOff>
          <xdr:row>13</xdr:row>
          <xdr:rowOff>38100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314325</xdr:colOff>
      <xdr:row>0</xdr:row>
      <xdr:rowOff>9525</xdr:rowOff>
    </xdr:from>
    <xdr:to>
      <xdr:col>0</xdr:col>
      <xdr:colOff>1066800</xdr:colOff>
      <xdr:row>2</xdr:row>
      <xdr:rowOff>285750</xdr:rowOff>
    </xdr:to>
    <xdr:pic>
      <xdr:nvPicPr>
        <xdr:cNvPr id="9" name="Imagen 8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9525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13</xdr:row>
      <xdr:rowOff>19050</xdr:rowOff>
    </xdr:from>
    <xdr:to>
      <xdr:col>10</xdr:col>
      <xdr:colOff>447674</xdr:colOff>
      <xdr:row>30</xdr:row>
      <xdr:rowOff>133350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11</xdr:row>
          <xdr:rowOff>114300</xdr:rowOff>
        </xdr:from>
        <xdr:to>
          <xdr:col>2</xdr:col>
          <xdr:colOff>228600</xdr:colOff>
          <xdr:row>13</xdr:row>
          <xdr:rowOff>28575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11</xdr:row>
          <xdr:rowOff>114300</xdr:rowOff>
        </xdr:from>
        <xdr:to>
          <xdr:col>3</xdr:col>
          <xdr:colOff>476250</xdr:colOff>
          <xdr:row>13</xdr:row>
          <xdr:rowOff>28575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11</xdr:row>
          <xdr:rowOff>114300</xdr:rowOff>
        </xdr:from>
        <xdr:to>
          <xdr:col>4</xdr:col>
          <xdr:colOff>466725</xdr:colOff>
          <xdr:row>13</xdr:row>
          <xdr:rowOff>28575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114300</xdr:rowOff>
        </xdr:from>
        <xdr:to>
          <xdr:col>5</xdr:col>
          <xdr:colOff>571500</xdr:colOff>
          <xdr:row>13</xdr:row>
          <xdr:rowOff>28575</xdr:rowOff>
        </xdr:to>
        <xdr:sp macro="" textlink="">
          <xdr:nvSpPr>
            <xdr:cNvPr id="2052" name="Option Butto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790575</xdr:colOff>
          <xdr:row>11</xdr:row>
          <xdr:rowOff>114300</xdr:rowOff>
        </xdr:from>
        <xdr:to>
          <xdr:col>6</xdr:col>
          <xdr:colOff>247650</xdr:colOff>
          <xdr:row>13</xdr:row>
          <xdr:rowOff>28575</xdr:rowOff>
        </xdr:to>
        <xdr:sp macro="" textlink="">
          <xdr:nvSpPr>
            <xdr:cNvPr id="2053" name="Option Button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314325</xdr:colOff>
      <xdr:row>0</xdr:row>
      <xdr:rowOff>9525</xdr:rowOff>
    </xdr:from>
    <xdr:to>
      <xdr:col>0</xdr:col>
      <xdr:colOff>1066800</xdr:colOff>
      <xdr:row>2</xdr:row>
      <xdr:rowOff>285750</xdr:rowOff>
    </xdr:to>
    <xdr:pic>
      <xdr:nvPicPr>
        <xdr:cNvPr id="9" name="Imagen 8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9525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19048</xdr:colOff>
      <xdr:row>13</xdr:row>
      <xdr:rowOff>9525</xdr:rowOff>
    </xdr:from>
    <xdr:to>
      <xdr:col>10</xdr:col>
      <xdr:colOff>428625</xdr:colOff>
      <xdr:row>30</xdr:row>
      <xdr:rowOff>123825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390525</xdr:colOff>
          <xdr:row>11</xdr:row>
          <xdr:rowOff>257175</xdr:rowOff>
        </xdr:from>
        <xdr:to>
          <xdr:col>2</xdr:col>
          <xdr:colOff>247650</xdr:colOff>
          <xdr:row>13</xdr:row>
          <xdr:rowOff>104775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11</xdr:row>
          <xdr:rowOff>257175</xdr:rowOff>
        </xdr:from>
        <xdr:to>
          <xdr:col>3</xdr:col>
          <xdr:colOff>495300</xdr:colOff>
          <xdr:row>13</xdr:row>
          <xdr:rowOff>104775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11</xdr:row>
          <xdr:rowOff>257175</xdr:rowOff>
        </xdr:from>
        <xdr:to>
          <xdr:col>4</xdr:col>
          <xdr:colOff>504825</xdr:colOff>
          <xdr:row>13</xdr:row>
          <xdr:rowOff>104775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11</xdr:row>
          <xdr:rowOff>257175</xdr:rowOff>
        </xdr:from>
        <xdr:to>
          <xdr:col>5</xdr:col>
          <xdr:colOff>609600</xdr:colOff>
          <xdr:row>13</xdr:row>
          <xdr:rowOff>104775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800100</xdr:colOff>
          <xdr:row>11</xdr:row>
          <xdr:rowOff>257175</xdr:rowOff>
        </xdr:from>
        <xdr:to>
          <xdr:col>6</xdr:col>
          <xdr:colOff>257175</xdr:colOff>
          <xdr:row>13</xdr:row>
          <xdr:rowOff>104775</xdr:rowOff>
        </xdr:to>
        <xdr:sp macro="" textlink="">
          <xdr:nvSpPr>
            <xdr:cNvPr id="3077" name="Option Button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352425</xdr:colOff>
      <xdr:row>0</xdr:row>
      <xdr:rowOff>19050</xdr:rowOff>
    </xdr:from>
    <xdr:to>
      <xdr:col>0</xdr:col>
      <xdr:colOff>1104900</xdr:colOff>
      <xdr:row>2</xdr:row>
      <xdr:rowOff>295275</xdr:rowOff>
    </xdr:to>
    <xdr:pic>
      <xdr:nvPicPr>
        <xdr:cNvPr id="8" name="Imagen 7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9050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ynaldo%20Roa%20P/Documentos/Planeacion_SIG/Planes%20de%20Accion-Programas%20y%20Proyectos/2017/Plan%20de%20Accion%20Anual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HROMERO\AppData\Local\Microsoft\Windows\INetCache\Content.Outlook\UHOYNMYE\INDICADORES%20A%20%20JUNIO%20AN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 2016-2019"/>
      <sheetName val="Plan de Accion 2017"/>
      <sheetName val="Hoja3"/>
      <sheetName val="Hoja1"/>
      <sheetName val="Hoja2"/>
      <sheetName val="Resumen"/>
      <sheetName val="Ind"/>
      <sheetName val="Ppto-01"/>
      <sheetName val="Ppto-04"/>
      <sheetName val="PAA-2017"/>
      <sheetName val="Criterios"/>
      <sheetName val="Prg Ind"/>
    </sheetNames>
    <sheetDataSet>
      <sheetData sheetId="0" refreshError="1"/>
      <sheetData sheetId="1" refreshError="1">
        <row r="6">
          <cell r="A6" t="str">
            <v>1. VISIBILIZAR LA GESTIÓN DEL CONCEJO.</v>
          </cell>
        </row>
        <row r="51">
          <cell r="A51" t="str">
            <v>5. SOSTENIBILIDAD DEL SISTEMA INTEGRADO DE GESTIÓN.</v>
          </cell>
        </row>
        <row r="93">
          <cell r="C93" t="str">
            <v>Secretaría General del Organismo de Control  
Anales y Publicaciones
y Relatoría</v>
          </cell>
          <cell r="D93" t="str">
            <v>10- Anales y Publicaciones y Relatoría</v>
          </cell>
          <cell r="J93" t="str">
            <v>[Proyectos de acuerdo y acuerdos publicados / Proyectos de acuerdo y acuerdos radicados para publicar]*100</v>
          </cell>
        </row>
        <row r="94">
          <cell r="G94" t="str">
            <v xml:space="preserve">Archivo y custodia grabaciones de las sesiones </v>
          </cell>
          <cell r="H94">
            <v>1</v>
          </cell>
          <cell r="J94" t="str">
            <v>[No de grabaciones realizadas/ No de sesiones programadas para grabación]*100</v>
          </cell>
        </row>
        <row r="95">
          <cell r="G95" t="str">
            <v xml:space="preserve">Actas transcritas literales </v>
          </cell>
          <cell r="H95">
            <v>0.6</v>
          </cell>
          <cell r="J95" t="str">
            <v>[Actas transcritas / Actas priorizadas para trascripción]*100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6"/>
      <sheetName val="67"/>
      <sheetName val="68"/>
    </sheetNames>
    <sheetDataSet>
      <sheetData sheetId="0"/>
      <sheetData sheetId="1">
        <row r="16">
          <cell r="D16" t="str">
            <v>Resultado</v>
          </cell>
          <cell r="E16" t="str">
            <v>Meta</v>
          </cell>
        </row>
        <row r="17">
          <cell r="A17">
            <v>43130</v>
          </cell>
          <cell r="D17">
            <v>1.1904761904761905</v>
          </cell>
          <cell r="E17">
            <v>1</v>
          </cell>
        </row>
        <row r="18">
          <cell r="A18">
            <v>43159</v>
          </cell>
          <cell r="D18">
            <v>1</v>
          </cell>
          <cell r="E18">
            <v>1</v>
          </cell>
        </row>
        <row r="19">
          <cell r="A19">
            <v>43190</v>
          </cell>
          <cell r="D19">
            <v>1.0476190476190477</v>
          </cell>
          <cell r="E19">
            <v>1</v>
          </cell>
        </row>
        <row r="20">
          <cell r="A20">
            <v>43220</v>
          </cell>
          <cell r="D20">
            <v>1.0434782608695652</v>
          </cell>
          <cell r="E20">
            <v>1</v>
          </cell>
        </row>
        <row r="21">
          <cell r="A21">
            <v>43251</v>
          </cell>
          <cell r="D21">
            <v>1.037037037037037</v>
          </cell>
          <cell r="E21">
            <v>1</v>
          </cell>
        </row>
        <row r="22">
          <cell r="A22">
            <v>43281</v>
          </cell>
          <cell r="D22">
            <v>1</v>
          </cell>
          <cell r="E22">
            <v>1</v>
          </cell>
        </row>
        <row r="23">
          <cell r="A23">
            <v>43312</v>
          </cell>
          <cell r="D23" t="str">
            <v/>
          </cell>
          <cell r="E23">
            <v>1</v>
          </cell>
        </row>
        <row r="24">
          <cell r="A24">
            <v>43343</v>
          </cell>
          <cell r="D24" t="str">
            <v/>
          </cell>
          <cell r="E24">
            <v>1</v>
          </cell>
        </row>
        <row r="25">
          <cell r="A25">
            <v>43373</v>
          </cell>
          <cell r="D25" t="str">
            <v/>
          </cell>
          <cell r="E25">
            <v>1</v>
          </cell>
        </row>
        <row r="26">
          <cell r="A26">
            <v>43404</v>
          </cell>
          <cell r="D26" t="str">
            <v/>
          </cell>
          <cell r="E26">
            <v>1</v>
          </cell>
        </row>
        <row r="27">
          <cell r="A27">
            <v>43434</v>
          </cell>
          <cell r="D27" t="str">
            <v/>
          </cell>
          <cell r="E27">
            <v>1</v>
          </cell>
        </row>
        <row r="28">
          <cell r="A28">
            <v>43465</v>
          </cell>
          <cell r="D28" t="str">
            <v/>
          </cell>
          <cell r="E28">
            <v>1</v>
          </cell>
        </row>
      </sheetData>
      <sheetData sheetId="2">
        <row r="16">
          <cell r="D16" t="str">
            <v>Resultado</v>
          </cell>
          <cell r="E16" t="str">
            <v>Meta</v>
          </cell>
        </row>
        <row r="17">
          <cell r="A17">
            <v>43130</v>
          </cell>
          <cell r="D17">
            <v>1</v>
          </cell>
          <cell r="E17">
            <v>0.6</v>
          </cell>
        </row>
        <row r="18">
          <cell r="A18">
            <v>43159</v>
          </cell>
          <cell r="D18">
            <v>1</v>
          </cell>
          <cell r="E18">
            <v>0.6</v>
          </cell>
        </row>
        <row r="19">
          <cell r="A19">
            <v>43190</v>
          </cell>
          <cell r="D19">
            <v>1</v>
          </cell>
          <cell r="E19">
            <v>0.6</v>
          </cell>
        </row>
        <row r="20">
          <cell r="A20">
            <v>43220</v>
          </cell>
          <cell r="D20">
            <v>1</v>
          </cell>
          <cell r="E20">
            <v>0.6</v>
          </cell>
        </row>
        <row r="21">
          <cell r="A21">
            <v>43251</v>
          </cell>
          <cell r="D21">
            <v>1</v>
          </cell>
          <cell r="E21">
            <v>0.6</v>
          </cell>
        </row>
        <row r="22">
          <cell r="A22">
            <v>43281</v>
          </cell>
          <cell r="D22">
            <v>1</v>
          </cell>
          <cell r="E22">
            <v>0.6</v>
          </cell>
        </row>
        <row r="23">
          <cell r="A23">
            <v>43312</v>
          </cell>
          <cell r="D23" t="str">
            <v/>
          </cell>
          <cell r="E23">
            <v>0.6</v>
          </cell>
        </row>
        <row r="24">
          <cell r="A24">
            <v>43343</v>
          </cell>
          <cell r="D24" t="str">
            <v/>
          </cell>
          <cell r="E24">
            <v>0.6</v>
          </cell>
        </row>
        <row r="25">
          <cell r="A25">
            <v>43373</v>
          </cell>
          <cell r="D25" t="str">
            <v/>
          </cell>
          <cell r="E25">
            <v>0.6</v>
          </cell>
        </row>
        <row r="26">
          <cell r="A26">
            <v>43404</v>
          </cell>
          <cell r="D26" t="str">
            <v/>
          </cell>
          <cell r="E26">
            <v>0.6</v>
          </cell>
        </row>
        <row r="27">
          <cell r="A27">
            <v>43434</v>
          </cell>
          <cell r="D27" t="str">
            <v/>
          </cell>
          <cell r="E27">
            <v>0.6</v>
          </cell>
        </row>
        <row r="28">
          <cell r="A28">
            <v>43465</v>
          </cell>
          <cell r="D28" t="str">
            <v/>
          </cell>
          <cell r="E28">
            <v>0.6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9"/>
  <sheetViews>
    <sheetView topLeftCell="A49" workbookViewId="0">
      <selection activeCell="B55" sqref="B55:G55"/>
    </sheetView>
  </sheetViews>
  <sheetFormatPr baseColWidth="10" defaultRowHeight="11.25" x14ac:dyDescent="0.2"/>
  <cols>
    <col min="1" max="1" width="20.7109375" style="1" customWidth="1"/>
    <col min="2" max="2" width="6.7109375" style="1" customWidth="1"/>
    <col min="3" max="3" width="5.7109375" style="1" customWidth="1"/>
    <col min="4" max="4" width="10.7109375" style="1" customWidth="1"/>
    <col min="5" max="5" width="8.7109375" style="1" customWidth="1"/>
    <col min="6" max="7" width="12.7109375" style="1" customWidth="1"/>
    <col min="8" max="9" width="11.7109375" style="1" customWidth="1"/>
    <col min="10" max="10" width="3.7109375" style="1" customWidth="1"/>
    <col min="11" max="11" width="6.7109375" style="1" customWidth="1"/>
    <col min="12" max="16384" width="11.42578125" style="1"/>
  </cols>
  <sheetData>
    <row r="1" spans="1:12" ht="24" customHeight="1" x14ac:dyDescent="0.2">
      <c r="A1" s="80"/>
      <c r="B1" s="87" t="s">
        <v>28</v>
      </c>
      <c r="C1" s="88"/>
      <c r="D1" s="88"/>
      <c r="E1" s="88"/>
      <c r="F1" s="88"/>
      <c r="G1" s="88"/>
      <c r="H1" s="89"/>
      <c r="I1" s="121" t="s">
        <v>26</v>
      </c>
      <c r="J1" s="122"/>
      <c r="K1" s="123"/>
    </row>
    <row r="2" spans="1:12" ht="24" customHeight="1" x14ac:dyDescent="0.2">
      <c r="A2" s="81"/>
      <c r="B2" s="124" t="s">
        <v>0</v>
      </c>
      <c r="C2" s="125"/>
      <c r="D2" s="125"/>
      <c r="E2" s="125"/>
      <c r="F2" s="125"/>
      <c r="G2" s="125"/>
      <c r="H2" s="126"/>
      <c r="I2" s="130" t="s">
        <v>37</v>
      </c>
      <c r="J2" s="131"/>
      <c r="K2" s="132"/>
    </row>
    <row r="3" spans="1:12" ht="24" customHeight="1" x14ac:dyDescent="0.2">
      <c r="A3" s="82"/>
      <c r="B3" s="127"/>
      <c r="C3" s="128"/>
      <c r="D3" s="128"/>
      <c r="E3" s="128"/>
      <c r="F3" s="128"/>
      <c r="G3" s="128"/>
      <c r="H3" s="129"/>
      <c r="I3" s="130" t="s">
        <v>38</v>
      </c>
      <c r="J3" s="131"/>
      <c r="K3" s="132"/>
    </row>
    <row r="5" spans="1:12" ht="50.1" customHeight="1" x14ac:dyDescent="0.2">
      <c r="A5" s="2" t="s">
        <v>39</v>
      </c>
      <c r="B5" s="90" t="s">
        <v>1</v>
      </c>
      <c r="C5" s="91"/>
      <c r="D5" s="92" t="s">
        <v>40</v>
      </c>
      <c r="E5" s="93"/>
      <c r="F5" s="94"/>
      <c r="G5" s="3" t="s">
        <v>2</v>
      </c>
      <c r="H5" s="95" t="s">
        <v>41</v>
      </c>
      <c r="I5" s="96"/>
      <c r="J5" s="96"/>
      <c r="K5" s="97"/>
    </row>
    <row r="6" spans="1:12" x14ac:dyDescent="0.2">
      <c r="A6" s="3" t="s">
        <v>3</v>
      </c>
      <c r="B6" s="49" t="s">
        <v>42</v>
      </c>
      <c r="C6" s="50"/>
      <c r="D6" s="50"/>
      <c r="E6" s="51"/>
      <c r="F6" s="51"/>
      <c r="G6" s="50"/>
      <c r="H6" s="51"/>
      <c r="I6" s="51"/>
      <c r="J6" s="51"/>
      <c r="K6" s="52"/>
    </row>
    <row r="7" spans="1:12" x14ac:dyDescent="0.2">
      <c r="A7" s="5" t="s">
        <v>4</v>
      </c>
      <c r="B7" s="54" t="s">
        <v>44</v>
      </c>
      <c r="C7" s="55"/>
      <c r="D7" s="55"/>
      <c r="E7" s="55"/>
      <c r="F7" s="56"/>
      <c r="G7" s="3" t="s">
        <v>5</v>
      </c>
      <c r="H7" s="6" t="s">
        <v>6</v>
      </c>
      <c r="I7" s="7"/>
      <c r="J7" s="8" t="s">
        <v>7</v>
      </c>
      <c r="K7" s="53">
        <v>62</v>
      </c>
    </row>
    <row r="8" spans="1:12" x14ac:dyDescent="0.2">
      <c r="A8" s="9" t="s">
        <v>8</v>
      </c>
      <c r="B8" s="135" t="s">
        <v>45</v>
      </c>
      <c r="C8" s="136"/>
      <c r="D8" s="136"/>
      <c r="E8" s="136"/>
      <c r="F8" s="136"/>
      <c r="G8" s="136"/>
      <c r="H8" s="136"/>
      <c r="I8" s="136"/>
      <c r="J8" s="136"/>
      <c r="K8" s="137"/>
    </row>
    <row r="9" spans="1:12" ht="11.25" customHeight="1" x14ac:dyDescent="0.2">
      <c r="A9" s="133" t="s">
        <v>9</v>
      </c>
      <c r="B9" s="118" t="str">
        <f>'[1]Plan de Accion 2017'!$J$93</f>
        <v>[Proyectos de acuerdo y acuerdos publicados / Proyectos de acuerdo y acuerdos radicados para publicar]*100</v>
      </c>
      <c r="C9" s="119"/>
      <c r="D9" s="119"/>
      <c r="E9" s="119"/>
      <c r="F9" s="119"/>
      <c r="G9" s="119"/>
      <c r="H9" s="119"/>
      <c r="I9" s="119"/>
      <c r="J9" s="119"/>
      <c r="K9" s="120"/>
    </row>
    <row r="10" spans="1:12" x14ac:dyDescent="0.2">
      <c r="A10" s="134"/>
      <c r="B10" s="118" t="s">
        <v>46</v>
      </c>
      <c r="C10" s="119"/>
      <c r="D10" s="119"/>
      <c r="E10" s="119"/>
      <c r="F10" s="119"/>
      <c r="G10" s="119"/>
      <c r="H10" s="119"/>
      <c r="I10" s="119"/>
      <c r="J10" s="119"/>
      <c r="K10" s="120"/>
    </row>
    <row r="11" spans="1:12" x14ac:dyDescent="0.2">
      <c r="A11" s="3" t="s">
        <v>10</v>
      </c>
      <c r="B11" s="4" t="s">
        <v>11</v>
      </c>
      <c r="C11" s="10"/>
      <c r="D11" s="10"/>
      <c r="E11" s="11"/>
      <c r="F11" s="12"/>
      <c r="G11" s="3" t="s">
        <v>12</v>
      </c>
      <c r="H11" s="57">
        <v>1</v>
      </c>
      <c r="I11" s="34"/>
      <c r="J11" s="35"/>
      <c r="K11" s="42"/>
    </row>
    <row r="12" spans="1:12" ht="24" customHeight="1" x14ac:dyDescent="0.2">
      <c r="A12" s="13" t="s">
        <v>13</v>
      </c>
      <c r="B12" s="115" t="str">
        <f>B6</f>
        <v>ANALES PUBLICACIONES Y RELATORIA</v>
      </c>
      <c r="C12" s="116"/>
      <c r="D12" s="116"/>
      <c r="E12" s="116"/>
      <c r="F12" s="117"/>
      <c r="G12" s="3" t="s">
        <v>14</v>
      </c>
      <c r="H12" s="112" t="s">
        <v>47</v>
      </c>
      <c r="I12" s="113"/>
      <c r="J12" s="113"/>
      <c r="K12" s="114"/>
    </row>
    <row r="13" spans="1:12" ht="12" customHeight="1" x14ac:dyDescent="0.2">
      <c r="A13" s="13" t="s">
        <v>15</v>
      </c>
      <c r="B13" s="14" t="s">
        <v>16</v>
      </c>
      <c r="C13" s="7"/>
      <c r="D13" s="7"/>
      <c r="E13" s="7"/>
      <c r="F13" s="7"/>
      <c r="G13" s="7"/>
      <c r="H13" s="7"/>
      <c r="I13" s="7"/>
      <c r="J13" s="7"/>
      <c r="K13" s="15"/>
    </row>
    <row r="14" spans="1:12" ht="11.25" customHeight="1" x14ac:dyDescent="0.2">
      <c r="A14" s="98" t="s">
        <v>25</v>
      </c>
      <c r="B14" s="99"/>
      <c r="C14" s="99"/>
      <c r="D14" s="99"/>
      <c r="E14" s="100"/>
      <c r="F14" s="16"/>
      <c r="G14" s="17"/>
      <c r="H14" s="17"/>
      <c r="I14" s="17"/>
      <c r="J14" s="17"/>
      <c r="K14" s="18"/>
      <c r="L14" s="19"/>
    </row>
    <row r="15" spans="1:12" ht="11.25" customHeight="1" x14ac:dyDescent="0.2">
      <c r="A15" s="101"/>
      <c r="B15" s="102"/>
      <c r="C15" s="102"/>
      <c r="D15" s="102"/>
      <c r="E15" s="103"/>
      <c r="F15" s="20"/>
      <c r="G15" s="19"/>
      <c r="H15" s="19"/>
      <c r="I15" s="19"/>
      <c r="J15" s="19"/>
      <c r="K15" s="21"/>
      <c r="L15" s="19"/>
    </row>
    <row r="16" spans="1:12" x14ac:dyDescent="0.2">
      <c r="A16" s="22" t="s">
        <v>17</v>
      </c>
      <c r="B16" s="36" t="s">
        <v>48</v>
      </c>
      <c r="C16" s="37" t="s">
        <v>49</v>
      </c>
      <c r="D16" s="22" t="s">
        <v>18</v>
      </c>
      <c r="E16" s="23" t="s">
        <v>19</v>
      </c>
      <c r="F16" s="20"/>
      <c r="G16" s="19"/>
      <c r="H16" s="19"/>
      <c r="I16" s="19"/>
      <c r="J16" s="19"/>
      <c r="K16" s="21"/>
      <c r="L16" s="19"/>
    </row>
    <row r="17" spans="1:14" x14ac:dyDescent="0.2">
      <c r="A17" s="29">
        <v>43130</v>
      </c>
      <c r="B17" s="24">
        <v>117</v>
      </c>
      <c r="C17" s="58">
        <v>117</v>
      </c>
      <c r="D17" s="43">
        <f t="shared" ref="D17:D18" si="0">IF(ISBLANK(C17),0,IF((B17/C17)&gt;1,1,(B17/C17)))</f>
        <v>1</v>
      </c>
      <c r="E17" s="25">
        <f>H11</f>
        <v>1</v>
      </c>
      <c r="F17" s="20"/>
      <c r="G17" s="19"/>
      <c r="H17" s="19"/>
      <c r="I17" s="19"/>
      <c r="J17" s="19"/>
      <c r="K17" s="21"/>
      <c r="L17" s="19"/>
    </row>
    <row r="18" spans="1:14" x14ac:dyDescent="0.2">
      <c r="A18" s="29">
        <v>43159</v>
      </c>
      <c r="B18" s="24">
        <v>21</v>
      </c>
      <c r="C18" s="58">
        <v>21</v>
      </c>
      <c r="D18" s="43">
        <f t="shared" si="0"/>
        <v>1</v>
      </c>
      <c r="E18" s="25">
        <f>E17</f>
        <v>1</v>
      </c>
      <c r="F18" s="20"/>
      <c r="G18" s="19"/>
      <c r="H18" s="19"/>
      <c r="I18" s="19"/>
      <c r="J18" s="19"/>
      <c r="K18" s="21"/>
      <c r="L18" s="19"/>
    </row>
    <row r="19" spans="1:14" x14ac:dyDescent="0.2">
      <c r="A19" s="29">
        <v>43190</v>
      </c>
      <c r="B19" s="24">
        <v>41</v>
      </c>
      <c r="C19" s="58">
        <v>41</v>
      </c>
      <c r="D19" s="43">
        <f>IF(ISBLANK(C19),0,IF((B19/C19)&gt;1,1,(B19/C19)))</f>
        <v>1</v>
      </c>
      <c r="E19" s="25">
        <f t="shared" ref="E19:E29" si="1">E18</f>
        <v>1</v>
      </c>
      <c r="F19" s="20"/>
      <c r="G19" s="19"/>
      <c r="H19" s="19"/>
      <c r="I19" s="19"/>
      <c r="J19" s="19"/>
      <c r="K19" s="21"/>
      <c r="L19" s="19"/>
    </row>
    <row r="20" spans="1:14" x14ac:dyDescent="0.2">
      <c r="A20" s="29">
        <v>43220</v>
      </c>
      <c r="B20" s="24">
        <v>43</v>
      </c>
      <c r="C20" s="58">
        <v>43</v>
      </c>
      <c r="D20" s="43">
        <f t="shared" ref="D20:D28" si="2">IF(ISBLANK(C20),0,IF((B20/C20)&gt;1,1,(B20/C20)))</f>
        <v>1</v>
      </c>
      <c r="E20" s="25">
        <f t="shared" si="1"/>
        <v>1</v>
      </c>
      <c r="F20" s="20"/>
      <c r="G20" s="19"/>
      <c r="H20" s="19"/>
      <c r="I20" s="19"/>
      <c r="J20" s="19"/>
      <c r="K20" s="21"/>
      <c r="L20" s="19"/>
    </row>
    <row r="21" spans="1:14" x14ac:dyDescent="0.2">
      <c r="A21" s="29">
        <v>43251</v>
      </c>
      <c r="B21" s="24">
        <v>71</v>
      </c>
      <c r="C21" s="58">
        <v>71</v>
      </c>
      <c r="D21" s="43">
        <f t="shared" si="2"/>
        <v>1</v>
      </c>
      <c r="E21" s="25">
        <f t="shared" si="1"/>
        <v>1</v>
      </c>
      <c r="F21" s="20"/>
      <c r="G21" s="19"/>
      <c r="H21" s="19"/>
      <c r="I21" s="19"/>
      <c r="J21" s="19"/>
      <c r="K21" s="21"/>
      <c r="L21" s="19"/>
    </row>
    <row r="22" spans="1:14" x14ac:dyDescent="0.2">
      <c r="A22" s="29">
        <v>43281</v>
      </c>
      <c r="B22" s="24">
        <v>55</v>
      </c>
      <c r="C22" s="58">
        <v>55</v>
      </c>
      <c r="D22" s="43">
        <f t="shared" si="2"/>
        <v>1</v>
      </c>
      <c r="E22" s="25">
        <f t="shared" si="1"/>
        <v>1</v>
      </c>
      <c r="F22" s="20"/>
      <c r="G22" s="19"/>
      <c r="H22" s="19"/>
      <c r="I22" s="19"/>
      <c r="J22" s="19"/>
      <c r="K22" s="21"/>
      <c r="L22" s="19"/>
    </row>
    <row r="23" spans="1:14" x14ac:dyDescent="0.2">
      <c r="A23" s="29">
        <v>43312</v>
      </c>
      <c r="B23" s="24">
        <v>35</v>
      </c>
      <c r="C23" s="58">
        <v>35</v>
      </c>
      <c r="D23" s="43">
        <f t="shared" si="2"/>
        <v>1</v>
      </c>
      <c r="E23" s="25">
        <f t="shared" si="1"/>
        <v>1</v>
      </c>
      <c r="F23" s="20"/>
      <c r="G23" s="19"/>
      <c r="H23" s="19"/>
      <c r="I23" s="19"/>
      <c r="J23" s="19"/>
      <c r="K23" s="21"/>
      <c r="L23" s="19"/>
    </row>
    <row r="24" spans="1:14" x14ac:dyDescent="0.2">
      <c r="A24" s="29">
        <v>43343</v>
      </c>
      <c r="B24" s="24">
        <v>46</v>
      </c>
      <c r="C24" s="58">
        <v>46</v>
      </c>
      <c r="D24" s="43">
        <f t="shared" si="2"/>
        <v>1</v>
      </c>
      <c r="E24" s="25">
        <f t="shared" si="1"/>
        <v>1</v>
      </c>
      <c r="F24" s="20"/>
      <c r="G24" s="19"/>
      <c r="H24" s="19"/>
      <c r="I24" s="19"/>
      <c r="J24" s="19"/>
      <c r="K24" s="21"/>
      <c r="L24" s="19"/>
    </row>
    <row r="25" spans="1:14" x14ac:dyDescent="0.2">
      <c r="A25" s="29">
        <v>43373</v>
      </c>
      <c r="B25" s="24">
        <v>76</v>
      </c>
      <c r="C25" s="24">
        <v>76</v>
      </c>
      <c r="D25" s="43">
        <f t="shared" si="2"/>
        <v>1</v>
      </c>
      <c r="E25" s="25">
        <f t="shared" si="1"/>
        <v>1</v>
      </c>
      <c r="F25" s="20"/>
      <c r="G25" s="19"/>
      <c r="H25" s="19"/>
      <c r="I25" s="19"/>
      <c r="J25" s="19"/>
      <c r="K25" s="21"/>
      <c r="L25" s="19"/>
    </row>
    <row r="26" spans="1:14" x14ac:dyDescent="0.2">
      <c r="A26" s="29">
        <v>43404</v>
      </c>
      <c r="B26" s="24">
        <v>40</v>
      </c>
      <c r="C26" s="24">
        <v>40</v>
      </c>
      <c r="D26" s="43">
        <f t="shared" si="2"/>
        <v>1</v>
      </c>
      <c r="E26" s="25">
        <f t="shared" si="1"/>
        <v>1</v>
      </c>
      <c r="F26" s="20"/>
      <c r="G26" s="19"/>
      <c r="H26" s="19"/>
      <c r="I26" s="19"/>
      <c r="J26" s="19"/>
      <c r="K26" s="21"/>
      <c r="L26" s="19"/>
    </row>
    <row r="27" spans="1:14" x14ac:dyDescent="0.2">
      <c r="A27" s="29">
        <v>43434</v>
      </c>
      <c r="B27" s="24">
        <v>61</v>
      </c>
      <c r="C27" s="24">
        <v>61</v>
      </c>
      <c r="D27" s="43">
        <f t="shared" si="2"/>
        <v>1</v>
      </c>
      <c r="E27" s="25">
        <f t="shared" si="1"/>
        <v>1</v>
      </c>
      <c r="F27" s="20"/>
      <c r="G27" s="19"/>
      <c r="H27" s="19"/>
      <c r="I27" s="19"/>
      <c r="J27" s="19"/>
      <c r="K27" s="21"/>
      <c r="L27" s="19"/>
    </row>
    <row r="28" spans="1:14" x14ac:dyDescent="0.2">
      <c r="A28" s="29">
        <v>43465</v>
      </c>
      <c r="B28" s="24">
        <v>12</v>
      </c>
      <c r="C28" s="24">
        <v>12</v>
      </c>
      <c r="D28" s="43">
        <f t="shared" si="2"/>
        <v>1</v>
      </c>
      <c r="E28" s="25">
        <f t="shared" si="1"/>
        <v>1</v>
      </c>
      <c r="F28" s="20"/>
      <c r="G28" s="19"/>
      <c r="H28" s="19"/>
      <c r="I28" s="19"/>
      <c r="J28" s="19"/>
      <c r="K28" s="21"/>
      <c r="L28" s="19"/>
    </row>
    <row r="29" spans="1:14" ht="11.25" customHeight="1" x14ac:dyDescent="0.2">
      <c r="A29" s="22" t="s">
        <v>20</v>
      </c>
      <c r="B29" s="31">
        <f>SUM(B17:B28)</f>
        <v>618</v>
      </c>
      <c r="C29" s="31">
        <f>SUM(C17:C28)</f>
        <v>618</v>
      </c>
      <c r="D29" s="44">
        <f>IF(ISBLANK(C29),0,AVERAGE(D17:D28))</f>
        <v>1</v>
      </c>
      <c r="E29" s="32">
        <f t="shared" si="1"/>
        <v>1</v>
      </c>
      <c r="F29" s="20"/>
      <c r="G29" s="19"/>
      <c r="H29" s="19"/>
      <c r="I29" s="19"/>
      <c r="J29" s="19"/>
      <c r="K29" s="21"/>
    </row>
    <row r="30" spans="1:14" ht="11.25" customHeight="1" x14ac:dyDescent="0.2">
      <c r="A30" s="33" t="s">
        <v>29</v>
      </c>
      <c r="B30" s="83" t="s">
        <v>31</v>
      </c>
      <c r="C30" s="84"/>
      <c r="D30" s="40" t="s">
        <v>36</v>
      </c>
      <c r="E30" s="38" t="s">
        <v>30</v>
      </c>
      <c r="F30" s="19"/>
      <c r="G30" s="19"/>
      <c r="H30" s="19"/>
      <c r="I30" s="19"/>
      <c r="J30" s="19"/>
      <c r="K30" s="21"/>
    </row>
    <row r="31" spans="1:14" ht="11.25" customHeight="1" x14ac:dyDescent="0.2">
      <c r="A31" s="30" t="s">
        <v>32</v>
      </c>
      <c r="B31" s="85" t="s">
        <v>34</v>
      </c>
      <c r="C31" s="86"/>
      <c r="D31" s="41" t="s">
        <v>33</v>
      </c>
      <c r="E31" s="39" t="s">
        <v>35</v>
      </c>
      <c r="F31" s="26"/>
      <c r="G31" s="26"/>
      <c r="H31" s="26"/>
      <c r="I31" s="26"/>
      <c r="J31" s="26"/>
      <c r="K31" s="27"/>
      <c r="M31" s="45"/>
    </row>
    <row r="32" spans="1:14" x14ac:dyDescent="0.2">
      <c r="A32" s="104" t="s">
        <v>21</v>
      </c>
      <c r="B32" s="105"/>
      <c r="C32" s="105"/>
      <c r="D32" s="105"/>
      <c r="E32" s="105"/>
      <c r="F32" s="106"/>
      <c r="G32" s="107"/>
      <c r="H32" s="90" t="s">
        <v>22</v>
      </c>
      <c r="I32" s="108"/>
      <c r="J32" s="108"/>
      <c r="K32" s="91"/>
      <c r="M32" s="45"/>
      <c r="N32" s="46"/>
    </row>
    <row r="33" spans="1:11" ht="36" customHeight="1" x14ac:dyDescent="0.2">
      <c r="A33" s="48">
        <f>A17</f>
        <v>43130</v>
      </c>
      <c r="B33" s="78" t="s">
        <v>59</v>
      </c>
      <c r="C33" s="78"/>
      <c r="D33" s="78"/>
      <c r="E33" s="78"/>
      <c r="F33" s="78"/>
      <c r="G33" s="79"/>
      <c r="H33" s="109"/>
      <c r="I33" s="110"/>
      <c r="J33" s="110"/>
      <c r="K33" s="111"/>
    </row>
    <row r="34" spans="1:11" ht="36" customHeight="1" x14ac:dyDescent="0.2">
      <c r="A34" s="67"/>
      <c r="B34" s="60"/>
      <c r="C34" s="60"/>
      <c r="D34" s="60"/>
      <c r="E34" s="60"/>
      <c r="F34" s="60"/>
      <c r="G34" s="68"/>
      <c r="H34" s="72"/>
      <c r="I34" s="73"/>
      <c r="J34" s="73"/>
      <c r="K34" s="74"/>
    </row>
    <row r="35" spans="1:11" ht="36" customHeight="1" x14ac:dyDescent="0.2">
      <c r="A35" s="47">
        <f>A18</f>
        <v>43159</v>
      </c>
      <c r="B35" s="69" t="s">
        <v>60</v>
      </c>
      <c r="C35" s="70"/>
      <c r="D35" s="70"/>
      <c r="E35" s="70"/>
      <c r="F35" s="70"/>
      <c r="G35" s="71"/>
      <c r="H35" s="72"/>
      <c r="I35" s="73"/>
      <c r="J35" s="73"/>
      <c r="K35" s="74"/>
    </row>
    <row r="36" spans="1:11" ht="36" customHeight="1" x14ac:dyDescent="0.2">
      <c r="A36" s="67"/>
      <c r="B36" s="60"/>
      <c r="C36" s="60"/>
      <c r="D36" s="60"/>
      <c r="E36" s="60"/>
      <c r="F36" s="60"/>
      <c r="G36" s="68"/>
      <c r="H36" s="72"/>
      <c r="I36" s="73"/>
      <c r="J36" s="73"/>
      <c r="K36" s="74"/>
    </row>
    <row r="37" spans="1:11" ht="36" customHeight="1" x14ac:dyDescent="0.2">
      <c r="A37" s="47">
        <f>A19</f>
        <v>43190</v>
      </c>
      <c r="B37" s="69" t="s">
        <v>61</v>
      </c>
      <c r="C37" s="70"/>
      <c r="D37" s="70"/>
      <c r="E37" s="70"/>
      <c r="F37" s="70"/>
      <c r="G37" s="71"/>
      <c r="H37" s="72"/>
      <c r="I37" s="73"/>
      <c r="J37" s="73"/>
      <c r="K37" s="74"/>
    </row>
    <row r="38" spans="1:11" ht="36" customHeight="1" x14ac:dyDescent="0.2">
      <c r="A38" s="67"/>
      <c r="B38" s="60"/>
      <c r="C38" s="60"/>
      <c r="D38" s="60"/>
      <c r="E38" s="60"/>
      <c r="F38" s="60"/>
      <c r="G38" s="68"/>
      <c r="H38" s="72"/>
      <c r="I38" s="73"/>
      <c r="J38" s="73"/>
      <c r="K38" s="74"/>
    </row>
    <row r="39" spans="1:11" ht="36" customHeight="1" x14ac:dyDescent="0.2">
      <c r="A39" s="47">
        <f>A20</f>
        <v>43220</v>
      </c>
      <c r="B39" s="69" t="s">
        <v>62</v>
      </c>
      <c r="C39" s="70"/>
      <c r="D39" s="70"/>
      <c r="E39" s="70"/>
      <c r="F39" s="70"/>
      <c r="G39" s="71"/>
      <c r="H39" s="72"/>
      <c r="I39" s="73"/>
      <c r="J39" s="73"/>
      <c r="K39" s="74"/>
    </row>
    <row r="40" spans="1:11" ht="36" customHeight="1" x14ac:dyDescent="0.2">
      <c r="A40" s="67"/>
      <c r="B40" s="60"/>
      <c r="C40" s="60"/>
      <c r="D40" s="60"/>
      <c r="E40" s="60"/>
      <c r="F40" s="60"/>
      <c r="G40" s="68"/>
      <c r="H40" s="72"/>
      <c r="I40" s="73"/>
      <c r="J40" s="73"/>
      <c r="K40" s="74"/>
    </row>
    <row r="41" spans="1:11" ht="36" customHeight="1" x14ac:dyDescent="0.2">
      <c r="A41" s="47">
        <f>A21</f>
        <v>43251</v>
      </c>
      <c r="B41" s="69" t="s">
        <v>63</v>
      </c>
      <c r="C41" s="70"/>
      <c r="D41" s="70"/>
      <c r="E41" s="70"/>
      <c r="F41" s="70"/>
      <c r="G41" s="71"/>
      <c r="H41" s="72"/>
      <c r="I41" s="73"/>
      <c r="J41" s="73"/>
      <c r="K41" s="74"/>
    </row>
    <row r="42" spans="1:11" ht="36" customHeight="1" x14ac:dyDescent="0.2">
      <c r="A42" s="67"/>
      <c r="B42" s="60"/>
      <c r="C42" s="60"/>
      <c r="D42" s="60"/>
      <c r="E42" s="60"/>
      <c r="F42" s="60"/>
      <c r="G42" s="68"/>
      <c r="H42" s="72"/>
      <c r="I42" s="73"/>
      <c r="J42" s="73"/>
      <c r="K42" s="74"/>
    </row>
    <row r="43" spans="1:11" ht="36" customHeight="1" x14ac:dyDescent="0.2">
      <c r="A43" s="47">
        <f>A22</f>
        <v>43281</v>
      </c>
      <c r="B43" s="69" t="s">
        <v>66</v>
      </c>
      <c r="C43" s="70"/>
      <c r="D43" s="70"/>
      <c r="E43" s="70"/>
      <c r="F43" s="70"/>
      <c r="G43" s="71"/>
      <c r="H43" s="72"/>
      <c r="I43" s="73"/>
      <c r="J43" s="73"/>
      <c r="K43" s="74"/>
    </row>
    <row r="44" spans="1:11" ht="36" customHeight="1" x14ac:dyDescent="0.2">
      <c r="A44" s="67"/>
      <c r="B44" s="60"/>
      <c r="C44" s="60"/>
      <c r="D44" s="60"/>
      <c r="E44" s="60"/>
      <c r="F44" s="60"/>
      <c r="G44" s="68"/>
      <c r="H44" s="72"/>
      <c r="I44" s="73"/>
      <c r="J44" s="73"/>
      <c r="K44" s="74"/>
    </row>
    <row r="45" spans="1:11" ht="36" customHeight="1" x14ac:dyDescent="0.2">
      <c r="A45" s="47">
        <f>A23</f>
        <v>43312</v>
      </c>
      <c r="B45" s="69" t="s">
        <v>67</v>
      </c>
      <c r="C45" s="70"/>
      <c r="D45" s="70"/>
      <c r="E45" s="70"/>
      <c r="F45" s="70"/>
      <c r="G45" s="71"/>
      <c r="H45" s="72"/>
      <c r="I45" s="73"/>
      <c r="J45" s="73"/>
      <c r="K45" s="74"/>
    </row>
    <row r="46" spans="1:11" ht="36" customHeight="1" x14ac:dyDescent="0.2">
      <c r="A46" s="67"/>
      <c r="B46" s="60"/>
      <c r="C46" s="60"/>
      <c r="D46" s="60"/>
      <c r="E46" s="60"/>
      <c r="F46" s="60"/>
      <c r="G46" s="68"/>
      <c r="H46" s="72"/>
      <c r="I46" s="73"/>
      <c r="J46" s="73"/>
      <c r="K46" s="74"/>
    </row>
    <row r="47" spans="1:11" ht="36" customHeight="1" x14ac:dyDescent="0.2">
      <c r="A47" s="47">
        <f>A24</f>
        <v>43343</v>
      </c>
      <c r="B47" s="69" t="s">
        <v>68</v>
      </c>
      <c r="C47" s="70"/>
      <c r="D47" s="70"/>
      <c r="E47" s="70"/>
      <c r="F47" s="70"/>
      <c r="G47" s="71"/>
      <c r="H47" s="72"/>
      <c r="I47" s="73"/>
      <c r="J47" s="73"/>
      <c r="K47" s="74"/>
    </row>
    <row r="48" spans="1:11" ht="36" customHeight="1" x14ac:dyDescent="0.2">
      <c r="A48" s="67"/>
      <c r="B48" s="60"/>
      <c r="C48" s="60"/>
      <c r="D48" s="60"/>
      <c r="E48" s="60"/>
      <c r="F48" s="60"/>
      <c r="G48" s="68"/>
      <c r="H48" s="72"/>
      <c r="I48" s="73"/>
      <c r="J48" s="73"/>
      <c r="K48" s="74"/>
    </row>
    <row r="49" spans="1:11" ht="36" customHeight="1" x14ac:dyDescent="0.2">
      <c r="A49" s="47">
        <f>A25</f>
        <v>43373</v>
      </c>
      <c r="B49" s="69" t="s">
        <v>69</v>
      </c>
      <c r="C49" s="70"/>
      <c r="D49" s="70"/>
      <c r="E49" s="70"/>
      <c r="F49" s="70"/>
      <c r="G49" s="71"/>
      <c r="H49" s="72"/>
      <c r="I49" s="73"/>
      <c r="J49" s="73"/>
      <c r="K49" s="74"/>
    </row>
    <row r="50" spans="1:11" ht="36" customHeight="1" x14ac:dyDescent="0.2">
      <c r="A50" s="67"/>
      <c r="B50" s="60"/>
      <c r="C50" s="60"/>
      <c r="D50" s="60"/>
      <c r="E50" s="60"/>
      <c r="F50" s="60"/>
      <c r="G50" s="68"/>
      <c r="H50" s="72"/>
      <c r="I50" s="73"/>
      <c r="J50" s="73"/>
      <c r="K50" s="74"/>
    </row>
    <row r="51" spans="1:11" ht="36" customHeight="1" x14ac:dyDescent="0.2">
      <c r="A51" s="47">
        <f>A26</f>
        <v>43404</v>
      </c>
      <c r="B51" s="69" t="s">
        <v>76</v>
      </c>
      <c r="C51" s="70"/>
      <c r="D51" s="70"/>
      <c r="E51" s="70"/>
      <c r="F51" s="70"/>
      <c r="G51" s="71"/>
      <c r="H51" s="72"/>
      <c r="I51" s="73"/>
      <c r="J51" s="73"/>
      <c r="K51" s="74"/>
    </row>
    <row r="52" spans="1:11" ht="36" customHeight="1" x14ac:dyDescent="0.2">
      <c r="A52" s="67"/>
      <c r="B52" s="60"/>
      <c r="C52" s="60"/>
      <c r="D52" s="60"/>
      <c r="E52" s="60"/>
      <c r="F52" s="60"/>
      <c r="G52" s="68"/>
      <c r="H52" s="72"/>
      <c r="I52" s="73"/>
      <c r="J52" s="73"/>
      <c r="K52" s="74"/>
    </row>
    <row r="53" spans="1:11" ht="36" customHeight="1" x14ac:dyDescent="0.2">
      <c r="A53" s="47">
        <f>A27</f>
        <v>43434</v>
      </c>
      <c r="B53" s="69" t="s">
        <v>80</v>
      </c>
      <c r="C53" s="70"/>
      <c r="D53" s="70"/>
      <c r="E53" s="70"/>
      <c r="F53" s="70"/>
      <c r="G53" s="71"/>
      <c r="H53" s="61"/>
      <c r="I53" s="62"/>
      <c r="J53" s="62"/>
      <c r="K53" s="63"/>
    </row>
    <row r="54" spans="1:11" ht="36" customHeight="1" x14ac:dyDescent="0.2">
      <c r="A54" s="67"/>
      <c r="B54" s="60"/>
      <c r="C54" s="60"/>
      <c r="D54" s="60"/>
      <c r="E54" s="60"/>
      <c r="F54" s="60"/>
      <c r="G54" s="68"/>
      <c r="H54" s="72"/>
      <c r="I54" s="73"/>
      <c r="J54" s="73"/>
      <c r="K54" s="74"/>
    </row>
    <row r="55" spans="1:11" ht="36" customHeight="1" x14ac:dyDescent="0.2">
      <c r="A55" s="47">
        <f>A28</f>
        <v>43465</v>
      </c>
      <c r="B55" s="69" t="s">
        <v>84</v>
      </c>
      <c r="C55" s="70"/>
      <c r="D55" s="70"/>
      <c r="E55" s="70"/>
      <c r="F55" s="70"/>
      <c r="G55" s="71"/>
      <c r="H55" s="72"/>
      <c r="I55" s="73"/>
      <c r="J55" s="73"/>
      <c r="K55" s="74"/>
    </row>
    <row r="56" spans="1:11" ht="36" customHeight="1" x14ac:dyDescent="0.2">
      <c r="A56" s="64"/>
      <c r="B56" s="65"/>
      <c r="C56" s="65"/>
      <c r="D56" s="65"/>
      <c r="E56" s="65"/>
      <c r="F56" s="65"/>
      <c r="G56" s="66"/>
      <c r="H56" s="75"/>
      <c r="I56" s="76"/>
      <c r="J56" s="76"/>
      <c r="K56" s="77"/>
    </row>
    <row r="57" spans="1:11" x14ac:dyDescent="0.2">
      <c r="H57" s="28" t="s">
        <v>27</v>
      </c>
      <c r="I57" s="28"/>
      <c r="J57" s="28"/>
      <c r="K57" s="28"/>
    </row>
    <row r="58" spans="1:11" x14ac:dyDescent="0.2">
      <c r="H58" s="28" t="s">
        <v>23</v>
      </c>
      <c r="I58" s="28"/>
      <c r="J58" s="28"/>
      <c r="K58" s="28"/>
    </row>
    <row r="59" spans="1:11" x14ac:dyDescent="0.2">
      <c r="H59" s="28" t="s">
        <v>24</v>
      </c>
      <c r="I59" s="28"/>
      <c r="J59" s="28"/>
      <c r="K59" s="28"/>
    </row>
  </sheetData>
  <mergeCells count="68">
    <mergeCell ref="H44:K44"/>
    <mergeCell ref="H45:K45"/>
    <mergeCell ref="H46:K46"/>
    <mergeCell ref="H47:K47"/>
    <mergeCell ref="H54:K54"/>
    <mergeCell ref="H48:K48"/>
    <mergeCell ref="H49:K49"/>
    <mergeCell ref="H50:K50"/>
    <mergeCell ref="H51:K51"/>
    <mergeCell ref="H52:K52"/>
    <mergeCell ref="I1:K1"/>
    <mergeCell ref="B2:H3"/>
    <mergeCell ref="I2:K2"/>
    <mergeCell ref="I3:K3"/>
    <mergeCell ref="A9:A10"/>
    <mergeCell ref="B8:K8"/>
    <mergeCell ref="H35:K35"/>
    <mergeCell ref="H36:K36"/>
    <mergeCell ref="A36:G36"/>
    <mergeCell ref="B5:C5"/>
    <mergeCell ref="D5:F5"/>
    <mergeCell ref="H5:K5"/>
    <mergeCell ref="A14:E15"/>
    <mergeCell ref="A32:G32"/>
    <mergeCell ref="H32:K32"/>
    <mergeCell ref="H33:K33"/>
    <mergeCell ref="A34:G34"/>
    <mergeCell ref="H34:K34"/>
    <mergeCell ref="H12:K12"/>
    <mergeCell ref="B12:F12"/>
    <mergeCell ref="B9:K9"/>
    <mergeCell ref="B10:K10"/>
    <mergeCell ref="B49:G49"/>
    <mergeCell ref="B51:G51"/>
    <mergeCell ref="A46:G46"/>
    <mergeCell ref="A1:A3"/>
    <mergeCell ref="B30:C30"/>
    <mergeCell ref="B31:C31"/>
    <mergeCell ref="B1:H1"/>
    <mergeCell ref="H43:K43"/>
    <mergeCell ref="H40:K40"/>
    <mergeCell ref="H41:K41"/>
    <mergeCell ref="H42:K42"/>
    <mergeCell ref="H37:K37"/>
    <mergeCell ref="H38:K38"/>
    <mergeCell ref="H39:K39"/>
    <mergeCell ref="A38:G38"/>
    <mergeCell ref="A42:G42"/>
    <mergeCell ref="A44:G44"/>
    <mergeCell ref="A48:G48"/>
    <mergeCell ref="B33:G33"/>
    <mergeCell ref="B35:G35"/>
    <mergeCell ref="B37:G37"/>
    <mergeCell ref="B39:G39"/>
    <mergeCell ref="B41:G41"/>
    <mergeCell ref="B45:G45"/>
    <mergeCell ref="B47:G47"/>
    <mergeCell ref="A40:G40"/>
    <mergeCell ref="B43:G43"/>
    <mergeCell ref="B55:G55"/>
    <mergeCell ref="H53:K53"/>
    <mergeCell ref="A56:G56"/>
    <mergeCell ref="A50:G50"/>
    <mergeCell ref="A52:G52"/>
    <mergeCell ref="A54:G54"/>
    <mergeCell ref="B53:G53"/>
    <mergeCell ref="H55:K55"/>
    <mergeCell ref="H56:K56"/>
  </mergeCells>
  <conditionalFormatting sqref="D17:D28">
    <cfRule type="containsBlanks" dxfId="71" priority="26">
      <formula>LEN(TRIM(D17))=0</formula>
    </cfRule>
    <cfRule type="cellIs" dxfId="70" priority="27" operator="lessThan">
      <formula>0.7</formula>
    </cfRule>
    <cfRule type="cellIs" dxfId="69" priority="28" operator="greaterThan">
      <formula>0.9</formula>
    </cfRule>
    <cfRule type="cellIs" dxfId="68" priority="29" operator="between">
      <formula>0.7</formula>
      <formula>0.9</formula>
    </cfRule>
    <cfRule type="colorScale" priority="30">
      <colorScale>
        <cfvo type="percent" val="0.69"/>
        <cfvo type="percent" val="0.7"/>
        <cfvo type="percent" val="0.9"/>
        <color rgb="FFF8696B"/>
        <color rgb="FFFFEB84"/>
        <color rgb="FF63BE7B"/>
      </colorScale>
    </cfRule>
  </conditionalFormatting>
  <conditionalFormatting sqref="D22:D28">
    <cfRule type="containsBlanks" dxfId="67" priority="21">
      <formula>LEN(TRIM(D22))=0</formula>
    </cfRule>
    <cfRule type="cellIs" dxfId="66" priority="22" operator="lessThan">
      <formula>0.7</formula>
    </cfRule>
    <cfRule type="cellIs" dxfId="65" priority="23" operator="greaterThan">
      <formula>0.9</formula>
    </cfRule>
    <cfRule type="cellIs" dxfId="64" priority="24" operator="between">
      <formula>0.7</formula>
      <formula>0.9</formula>
    </cfRule>
    <cfRule type="colorScale" priority="25">
      <colorScale>
        <cfvo type="percent" val="0.69"/>
        <cfvo type="percent" val="0.7"/>
        <cfvo type="percent" val="0.9"/>
        <color rgb="FFF8696B"/>
        <color rgb="FFFFEB84"/>
        <color rgb="FF63BE7B"/>
      </colorScale>
    </cfRule>
  </conditionalFormatting>
  <conditionalFormatting sqref="D17:D28">
    <cfRule type="containsBlanks" dxfId="63" priority="16">
      <formula>LEN(TRIM(D17))=0</formula>
    </cfRule>
    <cfRule type="cellIs" dxfId="62" priority="17" operator="lessThan">
      <formula>0.7</formula>
    </cfRule>
    <cfRule type="cellIs" dxfId="61" priority="18" operator="greaterThan">
      <formula>0.9</formula>
    </cfRule>
    <cfRule type="cellIs" dxfId="60" priority="19" operator="between">
      <formula>0.7</formula>
      <formula>0.9</formula>
    </cfRule>
    <cfRule type="colorScale" priority="20">
      <colorScale>
        <cfvo type="percent" val="0.69"/>
        <cfvo type="percent" val="0.7"/>
        <cfvo type="percent" val="0.9"/>
        <color rgb="FFF8696B"/>
        <color rgb="FFFFEB84"/>
        <color rgb="FF63BE7B"/>
      </colorScale>
    </cfRule>
  </conditionalFormatting>
  <conditionalFormatting sqref="D29">
    <cfRule type="containsBlanks" dxfId="59" priority="11">
      <formula>LEN(TRIM(D29))=0</formula>
    </cfRule>
    <cfRule type="cellIs" dxfId="58" priority="12" operator="lessThan">
      <formula>0.7</formula>
    </cfRule>
    <cfRule type="cellIs" dxfId="57" priority="13" operator="greaterThan">
      <formula>0.9</formula>
    </cfRule>
    <cfRule type="cellIs" dxfId="56" priority="14" operator="between">
      <formula>0.7</formula>
      <formula>0.9</formula>
    </cfRule>
    <cfRule type="colorScale" priority="15">
      <colorScale>
        <cfvo type="percent" val="0.69"/>
        <cfvo type="percent" val="0.7"/>
        <cfvo type="percent" val="0.9"/>
        <color rgb="FFF8696B"/>
        <color rgb="FFFFEB84"/>
        <color rgb="FF63BE7B"/>
      </colorScale>
    </cfRule>
  </conditionalFormatting>
  <conditionalFormatting sqref="D29">
    <cfRule type="containsBlanks" dxfId="55" priority="6">
      <formula>LEN(TRIM(D29))=0</formula>
    </cfRule>
    <cfRule type="cellIs" dxfId="54" priority="7" operator="lessThan">
      <formula>0.7</formula>
    </cfRule>
    <cfRule type="cellIs" dxfId="53" priority="8" operator="greaterThan">
      <formula>0.9</formula>
    </cfRule>
    <cfRule type="cellIs" dxfId="52" priority="9" operator="between">
      <formula>0.7</formula>
      <formula>0.9</formula>
    </cfRule>
    <cfRule type="colorScale" priority="10">
      <colorScale>
        <cfvo type="percent" val="0.69"/>
        <cfvo type="percent" val="0.7"/>
        <cfvo type="percent" val="0.9"/>
        <color rgb="FFF8696B"/>
        <color rgb="FFFFEB84"/>
        <color rgb="FF63BE7B"/>
      </colorScale>
    </cfRule>
  </conditionalFormatting>
  <conditionalFormatting sqref="D29">
    <cfRule type="containsBlanks" dxfId="51" priority="1">
      <formula>LEN(TRIM(D29))=0</formula>
    </cfRule>
    <cfRule type="cellIs" dxfId="50" priority="2" operator="lessThan">
      <formula>0.7</formula>
    </cfRule>
    <cfRule type="cellIs" dxfId="49" priority="3" operator="greaterThan">
      <formula>0.9</formula>
    </cfRule>
    <cfRule type="cellIs" dxfId="48" priority="4" operator="between">
      <formula>0.7</formula>
      <formula>0.9</formula>
    </cfRule>
    <cfRule type="colorScale" priority="5">
      <colorScale>
        <cfvo type="percent" val="0.69"/>
        <cfvo type="percent" val="0.7"/>
        <cfvo type="percent" val="0.9"/>
        <color rgb="FFF8696B"/>
        <color rgb="FFFFEB84"/>
        <color rgb="FF63BE7B"/>
      </colorScale>
    </cfRule>
  </conditionalFormatting>
  <printOptions horizontalCentered="1" verticalCentered="1"/>
  <pageMargins left="0.39370078740157483" right="0.39370078740157483" top="0.39370078740157483" bottom="0.78740157480314965" header="0" footer="0"/>
  <pageSetup scale="88" orientation="portrait" r:id="rId1"/>
  <headerFooter>
    <oddFooter>&amp;L&amp;G&amp;C&amp;8“EN EL CONCEJO, BOGOTÁ TIENE LA PALABRA"&amp;R&amp;G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Option Button 1">
              <controlPr defaultSize="0" autoFill="0" autoLine="0" autoPict="0">
                <anchor moveWithCells="1">
                  <from>
                    <xdr:col>1</xdr:col>
                    <xdr:colOff>409575</xdr:colOff>
                    <xdr:row>11</xdr:row>
                    <xdr:rowOff>276225</xdr:rowOff>
                  </from>
                  <to>
                    <xdr:col>2</xdr:col>
                    <xdr:colOff>266700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Option Button 2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276225</xdr:rowOff>
                  </from>
                  <to>
                    <xdr:col>3</xdr:col>
                    <xdr:colOff>514350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Option Button 3">
              <controlPr defaultSize="0" autoFill="0" autoLine="0" autoPict="0">
                <anchor moveWithCells="1">
                  <from>
                    <xdr:col>4</xdr:col>
                    <xdr:colOff>200025</xdr:colOff>
                    <xdr:row>11</xdr:row>
                    <xdr:rowOff>276225</xdr:rowOff>
                  </from>
                  <to>
                    <xdr:col>4</xdr:col>
                    <xdr:colOff>504825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Option Button 4">
              <controlPr defaultSize="0" autoFill="0" autoLine="0" autoPict="0">
                <anchor moveWithCells="1">
                  <from>
                    <xdr:col>5</xdr:col>
                    <xdr:colOff>304800</xdr:colOff>
                    <xdr:row>11</xdr:row>
                    <xdr:rowOff>276225</xdr:rowOff>
                  </from>
                  <to>
                    <xdr:col>5</xdr:col>
                    <xdr:colOff>609600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Option Button 5">
              <controlPr defaultSize="0" autoFill="0" autoLine="0" autoPict="0">
                <anchor moveWithCells="1">
                  <from>
                    <xdr:col>5</xdr:col>
                    <xdr:colOff>828675</xdr:colOff>
                    <xdr:row>11</xdr:row>
                    <xdr:rowOff>276225</xdr:rowOff>
                  </from>
                  <to>
                    <xdr:col>6</xdr:col>
                    <xdr:colOff>285750</xdr:colOff>
                    <xdr:row>13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9"/>
  <sheetViews>
    <sheetView topLeftCell="A49" workbookViewId="0">
      <selection activeCell="B55" sqref="B55:G55"/>
    </sheetView>
  </sheetViews>
  <sheetFormatPr baseColWidth="10" defaultRowHeight="11.25" x14ac:dyDescent="0.2"/>
  <cols>
    <col min="1" max="1" width="20.7109375" style="1" customWidth="1"/>
    <col min="2" max="2" width="6.7109375" style="1" customWidth="1"/>
    <col min="3" max="3" width="5.7109375" style="1" customWidth="1"/>
    <col min="4" max="4" width="10.7109375" style="1" customWidth="1"/>
    <col min="5" max="5" width="8.7109375" style="1" customWidth="1"/>
    <col min="6" max="7" width="12.7109375" style="1" customWidth="1"/>
    <col min="8" max="9" width="11.7109375" style="1" customWidth="1"/>
    <col min="10" max="10" width="3.7109375" style="1" customWidth="1"/>
    <col min="11" max="11" width="5.7109375" style="1" customWidth="1"/>
    <col min="12" max="16384" width="11.42578125" style="1"/>
  </cols>
  <sheetData>
    <row r="1" spans="1:12" ht="24" customHeight="1" x14ac:dyDescent="0.2">
      <c r="A1" s="80"/>
      <c r="B1" s="87" t="s">
        <v>28</v>
      </c>
      <c r="C1" s="88"/>
      <c r="D1" s="88"/>
      <c r="E1" s="88"/>
      <c r="F1" s="88"/>
      <c r="G1" s="88"/>
      <c r="H1" s="89"/>
      <c r="I1" s="121" t="s">
        <v>26</v>
      </c>
      <c r="J1" s="122"/>
      <c r="K1" s="123"/>
    </row>
    <row r="2" spans="1:12" ht="24" customHeight="1" x14ac:dyDescent="0.2">
      <c r="A2" s="81"/>
      <c r="B2" s="124" t="s">
        <v>0</v>
      </c>
      <c r="C2" s="125"/>
      <c r="D2" s="125"/>
      <c r="E2" s="125"/>
      <c r="F2" s="125"/>
      <c r="G2" s="125"/>
      <c r="H2" s="126"/>
      <c r="I2" s="130" t="s">
        <v>37</v>
      </c>
      <c r="J2" s="131"/>
      <c r="K2" s="132"/>
    </row>
    <row r="3" spans="1:12" ht="24" customHeight="1" x14ac:dyDescent="0.2">
      <c r="A3" s="82"/>
      <c r="B3" s="127"/>
      <c r="C3" s="128"/>
      <c r="D3" s="128"/>
      <c r="E3" s="128"/>
      <c r="F3" s="128"/>
      <c r="G3" s="128"/>
      <c r="H3" s="129"/>
      <c r="I3" s="130" t="s">
        <v>38</v>
      </c>
      <c r="J3" s="131"/>
      <c r="K3" s="132"/>
    </row>
    <row r="5" spans="1:12" ht="50.1" customHeight="1" x14ac:dyDescent="0.2">
      <c r="A5" s="2" t="s">
        <v>39</v>
      </c>
      <c r="B5" s="90" t="s">
        <v>1</v>
      </c>
      <c r="C5" s="91"/>
      <c r="D5" s="92" t="s">
        <v>40</v>
      </c>
      <c r="E5" s="93"/>
      <c r="F5" s="94"/>
      <c r="G5" s="3" t="s">
        <v>2</v>
      </c>
      <c r="H5" s="95" t="str">
        <f>'[1]Plan de Accion 2017'!$A$51</f>
        <v>5. SOSTENIBILIDAD DEL SISTEMA INTEGRADO DE GESTIÓN.</v>
      </c>
      <c r="I5" s="96"/>
      <c r="J5" s="96"/>
      <c r="K5" s="97"/>
    </row>
    <row r="6" spans="1:12" x14ac:dyDescent="0.2">
      <c r="A6" s="3" t="s">
        <v>3</v>
      </c>
      <c r="B6" s="49" t="str">
        <f>'[1]Plan de Accion 2017'!$D$93</f>
        <v>10- Anales y Publicaciones y Relatoría</v>
      </c>
      <c r="C6" s="50"/>
      <c r="D6" s="50"/>
      <c r="E6" s="51"/>
      <c r="F6" s="51"/>
      <c r="G6" s="50"/>
      <c r="H6" s="51"/>
      <c r="I6" s="51"/>
      <c r="J6" s="51"/>
      <c r="K6" s="52"/>
    </row>
    <row r="7" spans="1:12" x14ac:dyDescent="0.2">
      <c r="A7" s="5" t="s">
        <v>4</v>
      </c>
      <c r="B7" s="54" t="s">
        <v>43</v>
      </c>
      <c r="C7" s="55"/>
      <c r="D7" s="55"/>
      <c r="E7" s="55"/>
      <c r="F7" s="56"/>
      <c r="G7" s="3" t="s">
        <v>5</v>
      </c>
      <c r="H7" s="6" t="s">
        <v>6</v>
      </c>
      <c r="I7" s="7"/>
      <c r="J7" s="8" t="s">
        <v>7</v>
      </c>
      <c r="K7" s="53">
        <v>63</v>
      </c>
    </row>
    <row r="8" spans="1:12" x14ac:dyDescent="0.2">
      <c r="A8" s="9" t="s">
        <v>8</v>
      </c>
      <c r="B8" s="135" t="str">
        <f>'[1]Plan de Accion 2017'!$G$94</f>
        <v xml:space="preserve">Archivo y custodia grabaciones de las sesiones </v>
      </c>
      <c r="C8" s="136"/>
      <c r="D8" s="136"/>
      <c r="E8" s="136"/>
      <c r="F8" s="136"/>
      <c r="G8" s="136"/>
      <c r="H8" s="136"/>
      <c r="I8" s="136"/>
      <c r="J8" s="136"/>
      <c r="K8" s="137"/>
    </row>
    <row r="9" spans="1:12" ht="11.25" customHeight="1" x14ac:dyDescent="0.2">
      <c r="A9" s="133" t="s">
        <v>9</v>
      </c>
      <c r="B9" s="118" t="str">
        <f>'[1]Plan de Accion 2017'!$J$94</f>
        <v>[No de grabaciones realizadas/ No de sesiones programadas para grabación]*100</v>
      </c>
      <c r="C9" s="119"/>
      <c r="D9" s="119"/>
      <c r="E9" s="119"/>
      <c r="F9" s="119"/>
      <c r="G9" s="119"/>
      <c r="H9" s="119"/>
      <c r="I9" s="119"/>
      <c r="J9" s="119"/>
      <c r="K9" s="120"/>
    </row>
    <row r="10" spans="1:12" x14ac:dyDescent="0.2">
      <c r="A10" s="134"/>
      <c r="B10" s="118" t="s">
        <v>50</v>
      </c>
      <c r="C10" s="119"/>
      <c r="D10" s="119"/>
      <c r="E10" s="119"/>
      <c r="F10" s="119"/>
      <c r="G10" s="119"/>
      <c r="H10" s="119"/>
      <c r="I10" s="119"/>
      <c r="J10" s="119"/>
      <c r="K10" s="120"/>
    </row>
    <row r="11" spans="1:12" x14ac:dyDescent="0.2">
      <c r="A11" s="3" t="s">
        <v>10</v>
      </c>
      <c r="B11" s="4" t="s">
        <v>11</v>
      </c>
      <c r="C11" s="10"/>
      <c r="D11" s="10"/>
      <c r="E11" s="11"/>
      <c r="F11" s="12"/>
      <c r="G11" s="3" t="s">
        <v>12</v>
      </c>
      <c r="H11" s="57">
        <f>'[1]Plan de Accion 2017'!$H$94</f>
        <v>1</v>
      </c>
      <c r="I11" s="34"/>
      <c r="J11" s="35"/>
      <c r="K11" s="42"/>
    </row>
    <row r="12" spans="1:12" ht="24" customHeight="1" x14ac:dyDescent="0.2">
      <c r="A12" s="13" t="s">
        <v>13</v>
      </c>
      <c r="B12" s="115" t="s">
        <v>51</v>
      </c>
      <c r="C12" s="116"/>
      <c r="D12" s="116"/>
      <c r="E12" s="116"/>
      <c r="F12" s="117"/>
      <c r="G12" s="3" t="s">
        <v>14</v>
      </c>
      <c r="H12" s="112" t="str">
        <f>'[1]Plan de Accion 2017'!$C$93</f>
        <v>Secretaría General del Organismo de Control  
Anales y Publicaciones
y Relatoría</v>
      </c>
      <c r="I12" s="113"/>
      <c r="J12" s="113"/>
      <c r="K12" s="114"/>
    </row>
    <row r="13" spans="1:12" ht="12" customHeight="1" x14ac:dyDescent="0.2">
      <c r="A13" s="13" t="s">
        <v>15</v>
      </c>
      <c r="B13" s="14" t="s">
        <v>16</v>
      </c>
      <c r="C13" s="7"/>
      <c r="D13" s="7"/>
      <c r="E13" s="7"/>
      <c r="F13" s="7"/>
      <c r="G13" s="7"/>
      <c r="H13" s="7"/>
      <c r="I13" s="7"/>
      <c r="J13" s="7"/>
      <c r="K13" s="15"/>
    </row>
    <row r="14" spans="1:12" ht="11.25" customHeight="1" x14ac:dyDescent="0.2">
      <c r="A14" s="98" t="s">
        <v>25</v>
      </c>
      <c r="B14" s="99"/>
      <c r="C14" s="99"/>
      <c r="D14" s="99"/>
      <c r="E14" s="100"/>
      <c r="F14" s="16"/>
      <c r="G14" s="17"/>
      <c r="H14" s="17"/>
      <c r="I14" s="17"/>
      <c r="J14" s="17"/>
      <c r="K14" s="18"/>
      <c r="L14" s="19"/>
    </row>
    <row r="15" spans="1:12" ht="11.25" customHeight="1" x14ac:dyDescent="0.2">
      <c r="A15" s="101"/>
      <c r="B15" s="102"/>
      <c r="C15" s="102"/>
      <c r="D15" s="102"/>
      <c r="E15" s="103"/>
      <c r="F15" s="20"/>
      <c r="G15" s="19"/>
      <c r="H15" s="19"/>
      <c r="I15" s="19"/>
      <c r="J15" s="19"/>
      <c r="K15" s="21"/>
      <c r="L15" s="19"/>
    </row>
    <row r="16" spans="1:12" x14ac:dyDescent="0.2">
      <c r="A16" s="22" t="s">
        <v>17</v>
      </c>
      <c r="B16" s="36" t="s">
        <v>52</v>
      </c>
      <c r="C16" s="37" t="s">
        <v>53</v>
      </c>
      <c r="D16" s="22" t="s">
        <v>18</v>
      </c>
      <c r="E16" s="23" t="s">
        <v>19</v>
      </c>
      <c r="F16" s="20"/>
      <c r="G16" s="19"/>
      <c r="H16" s="19"/>
      <c r="I16" s="19"/>
      <c r="J16" s="19"/>
      <c r="K16" s="21"/>
      <c r="L16" s="19"/>
    </row>
    <row r="17" spans="1:14" x14ac:dyDescent="0.2">
      <c r="A17" s="29">
        <v>43130</v>
      </c>
      <c r="B17" s="24">
        <v>25</v>
      </c>
      <c r="C17" s="58">
        <v>21</v>
      </c>
      <c r="D17" s="43">
        <f t="shared" ref="D17:D18" si="0">IF(ISBLANK(C17),0,IF((B17/C17)&gt;1,1,(B17/C17)))</f>
        <v>1</v>
      </c>
      <c r="E17" s="25">
        <f>H11</f>
        <v>1</v>
      </c>
      <c r="F17" s="20"/>
      <c r="G17" s="19"/>
      <c r="H17" s="19"/>
      <c r="I17" s="19"/>
      <c r="J17" s="19"/>
      <c r="K17" s="21"/>
      <c r="L17" s="19"/>
    </row>
    <row r="18" spans="1:14" x14ac:dyDescent="0.2">
      <c r="A18" s="29">
        <v>43159</v>
      </c>
      <c r="B18" s="24">
        <v>22</v>
      </c>
      <c r="C18" s="58">
        <v>22</v>
      </c>
      <c r="D18" s="43">
        <f t="shared" si="0"/>
        <v>1</v>
      </c>
      <c r="E18" s="25">
        <f>E17</f>
        <v>1</v>
      </c>
      <c r="F18" s="20"/>
      <c r="G18" s="19"/>
      <c r="H18" s="19"/>
      <c r="I18" s="19"/>
      <c r="J18" s="19"/>
      <c r="K18" s="21"/>
      <c r="L18" s="19"/>
    </row>
    <row r="19" spans="1:14" x14ac:dyDescent="0.2">
      <c r="A19" s="29">
        <v>43190</v>
      </c>
      <c r="B19" s="24">
        <v>22</v>
      </c>
      <c r="C19" s="58">
        <v>21</v>
      </c>
      <c r="D19" s="43">
        <f>IF(ISBLANK(C19),0,IF((B19/C19)&gt;1,1,(B19/C19)))</f>
        <v>1</v>
      </c>
      <c r="E19" s="25">
        <f t="shared" ref="E19:E29" si="1">E18</f>
        <v>1</v>
      </c>
      <c r="F19" s="20"/>
      <c r="G19" s="19"/>
      <c r="H19" s="19"/>
      <c r="I19" s="19"/>
      <c r="J19" s="19"/>
      <c r="K19" s="21"/>
      <c r="L19" s="19"/>
    </row>
    <row r="20" spans="1:14" x14ac:dyDescent="0.2">
      <c r="A20" s="29">
        <v>43220</v>
      </c>
      <c r="B20" s="24">
        <v>24</v>
      </c>
      <c r="C20" s="58">
        <v>23</v>
      </c>
      <c r="D20" s="43">
        <f t="shared" ref="D20:D28" si="2">IF(ISBLANK(C20),0,IF((B20/C20)&gt;1,1,(B20/C20)))</f>
        <v>1</v>
      </c>
      <c r="E20" s="25">
        <f t="shared" si="1"/>
        <v>1</v>
      </c>
      <c r="F20" s="20"/>
      <c r="G20" s="19"/>
      <c r="H20" s="19"/>
      <c r="I20" s="19"/>
      <c r="J20" s="19"/>
      <c r="K20" s="21"/>
      <c r="L20" s="19"/>
    </row>
    <row r="21" spans="1:14" x14ac:dyDescent="0.2">
      <c r="A21" s="29">
        <v>43251</v>
      </c>
      <c r="B21" s="24">
        <v>28</v>
      </c>
      <c r="C21" s="58">
        <v>27</v>
      </c>
      <c r="D21" s="43">
        <f t="shared" si="2"/>
        <v>1</v>
      </c>
      <c r="E21" s="25">
        <f t="shared" si="1"/>
        <v>1</v>
      </c>
      <c r="F21" s="20"/>
      <c r="G21" s="19"/>
      <c r="H21" s="19"/>
      <c r="I21" s="19"/>
      <c r="J21" s="19"/>
      <c r="K21" s="21"/>
      <c r="L21" s="19"/>
    </row>
    <row r="22" spans="1:14" x14ac:dyDescent="0.2">
      <c r="A22" s="29">
        <v>43281</v>
      </c>
      <c r="B22" s="24">
        <v>24</v>
      </c>
      <c r="C22" s="58">
        <v>24</v>
      </c>
      <c r="D22" s="43">
        <f t="shared" si="2"/>
        <v>1</v>
      </c>
      <c r="E22" s="25">
        <f t="shared" si="1"/>
        <v>1</v>
      </c>
      <c r="F22" s="20"/>
      <c r="G22" s="19"/>
      <c r="H22" s="19"/>
      <c r="I22" s="19"/>
      <c r="J22" s="19"/>
      <c r="K22" s="21"/>
      <c r="L22" s="19"/>
    </row>
    <row r="23" spans="1:14" x14ac:dyDescent="0.2">
      <c r="A23" s="29">
        <v>43312</v>
      </c>
      <c r="B23" s="24">
        <v>23</v>
      </c>
      <c r="C23" s="58">
        <v>22</v>
      </c>
      <c r="D23" s="43">
        <f t="shared" si="2"/>
        <v>1</v>
      </c>
      <c r="E23" s="25">
        <f t="shared" si="1"/>
        <v>1</v>
      </c>
      <c r="F23" s="20"/>
      <c r="G23" s="19"/>
      <c r="H23" s="19"/>
      <c r="I23" s="19"/>
      <c r="J23" s="19"/>
      <c r="K23" s="21"/>
      <c r="L23" s="19"/>
    </row>
    <row r="24" spans="1:14" x14ac:dyDescent="0.2">
      <c r="A24" s="29">
        <v>43343</v>
      </c>
      <c r="B24" s="24">
        <v>25</v>
      </c>
      <c r="C24" s="58">
        <v>25</v>
      </c>
      <c r="D24" s="43">
        <f t="shared" si="2"/>
        <v>1</v>
      </c>
      <c r="E24" s="25">
        <f t="shared" si="1"/>
        <v>1</v>
      </c>
      <c r="F24" s="20"/>
      <c r="G24" s="19"/>
      <c r="H24" s="19"/>
      <c r="I24" s="19"/>
      <c r="J24" s="19"/>
      <c r="K24" s="21"/>
      <c r="L24" s="19"/>
    </row>
    <row r="25" spans="1:14" x14ac:dyDescent="0.2">
      <c r="A25" s="29">
        <v>43373</v>
      </c>
      <c r="B25" s="24">
        <v>23</v>
      </c>
      <c r="C25" s="24">
        <v>23</v>
      </c>
      <c r="D25" s="43">
        <f t="shared" si="2"/>
        <v>1</v>
      </c>
      <c r="E25" s="25">
        <f t="shared" si="1"/>
        <v>1</v>
      </c>
      <c r="F25" s="20"/>
      <c r="G25" s="19"/>
      <c r="H25" s="19"/>
      <c r="I25" s="19"/>
      <c r="J25" s="19"/>
      <c r="K25" s="21"/>
      <c r="L25" s="19"/>
    </row>
    <row r="26" spans="1:14" x14ac:dyDescent="0.2">
      <c r="A26" s="29">
        <v>43404</v>
      </c>
      <c r="B26" s="24">
        <v>23</v>
      </c>
      <c r="C26" s="24">
        <v>23</v>
      </c>
      <c r="D26" s="43">
        <f t="shared" si="2"/>
        <v>1</v>
      </c>
      <c r="E26" s="25">
        <f t="shared" si="1"/>
        <v>1</v>
      </c>
      <c r="F26" s="20"/>
      <c r="G26" s="19"/>
      <c r="H26" s="19"/>
      <c r="I26" s="19"/>
      <c r="J26" s="19"/>
      <c r="K26" s="21"/>
      <c r="L26" s="19"/>
    </row>
    <row r="27" spans="1:14" x14ac:dyDescent="0.2">
      <c r="A27" s="29">
        <v>43434</v>
      </c>
      <c r="B27" s="24">
        <v>24</v>
      </c>
      <c r="C27" s="24">
        <v>24</v>
      </c>
      <c r="D27" s="43">
        <f t="shared" si="2"/>
        <v>1</v>
      </c>
      <c r="E27" s="25">
        <f t="shared" si="1"/>
        <v>1</v>
      </c>
      <c r="F27" s="20"/>
      <c r="G27" s="19"/>
      <c r="H27" s="19"/>
      <c r="I27" s="19"/>
      <c r="J27" s="19"/>
      <c r="K27" s="21"/>
      <c r="L27" s="19"/>
    </row>
    <row r="28" spans="1:14" x14ac:dyDescent="0.2">
      <c r="A28" s="29">
        <v>43465</v>
      </c>
      <c r="B28" s="24">
        <v>23</v>
      </c>
      <c r="C28" s="24">
        <v>23</v>
      </c>
      <c r="D28" s="43">
        <f t="shared" si="2"/>
        <v>1</v>
      </c>
      <c r="E28" s="25">
        <f t="shared" si="1"/>
        <v>1</v>
      </c>
      <c r="F28" s="20"/>
      <c r="G28" s="19"/>
      <c r="H28" s="19"/>
      <c r="I28" s="19"/>
      <c r="J28" s="19"/>
      <c r="K28" s="21"/>
      <c r="L28" s="19"/>
    </row>
    <row r="29" spans="1:14" ht="11.25" customHeight="1" x14ac:dyDescent="0.2">
      <c r="A29" s="22" t="s">
        <v>20</v>
      </c>
      <c r="B29" s="31">
        <f>SUM(B17:B28)</f>
        <v>286</v>
      </c>
      <c r="C29" s="31">
        <f>SUM(C17:C28)</f>
        <v>278</v>
      </c>
      <c r="D29" s="44">
        <f>IF(ISBLANK(C29),0,AVERAGE(D17:D28))</f>
        <v>1</v>
      </c>
      <c r="E29" s="32">
        <f t="shared" si="1"/>
        <v>1</v>
      </c>
      <c r="F29" s="20"/>
      <c r="G29" s="19"/>
      <c r="H29" s="19"/>
      <c r="I29" s="19"/>
      <c r="J29" s="19"/>
      <c r="K29" s="21"/>
    </row>
    <row r="30" spans="1:14" ht="11.25" customHeight="1" x14ac:dyDescent="0.2">
      <c r="A30" s="33" t="s">
        <v>29</v>
      </c>
      <c r="B30" s="83" t="s">
        <v>31</v>
      </c>
      <c r="C30" s="84"/>
      <c r="D30" s="40" t="s">
        <v>36</v>
      </c>
      <c r="E30" s="38" t="s">
        <v>30</v>
      </c>
      <c r="F30" s="19"/>
      <c r="G30" s="19"/>
      <c r="H30" s="19"/>
      <c r="I30" s="19"/>
      <c r="J30" s="19"/>
      <c r="K30" s="21"/>
    </row>
    <row r="31" spans="1:14" ht="11.25" customHeight="1" x14ac:dyDescent="0.2">
      <c r="A31" s="30" t="s">
        <v>32</v>
      </c>
      <c r="B31" s="85" t="s">
        <v>34</v>
      </c>
      <c r="C31" s="86"/>
      <c r="D31" s="41" t="s">
        <v>33</v>
      </c>
      <c r="E31" s="39" t="s">
        <v>35</v>
      </c>
      <c r="F31" s="59"/>
      <c r="G31" s="59"/>
      <c r="H31" s="59"/>
      <c r="I31" s="59"/>
      <c r="J31" s="59"/>
      <c r="K31" s="27"/>
      <c r="M31" s="45"/>
    </row>
    <row r="32" spans="1:14" x14ac:dyDescent="0.2">
      <c r="A32" s="104" t="s">
        <v>21</v>
      </c>
      <c r="B32" s="105"/>
      <c r="C32" s="105"/>
      <c r="D32" s="105"/>
      <c r="E32" s="105"/>
      <c r="F32" s="106"/>
      <c r="G32" s="107"/>
      <c r="H32" s="90" t="s">
        <v>22</v>
      </c>
      <c r="I32" s="108"/>
      <c r="J32" s="108"/>
      <c r="K32" s="91"/>
      <c r="M32" s="45"/>
      <c r="N32" s="46"/>
    </row>
    <row r="33" spans="1:11" ht="36" customHeight="1" x14ac:dyDescent="0.2">
      <c r="A33" s="48">
        <f>A17</f>
        <v>43130</v>
      </c>
      <c r="B33" s="78" t="s">
        <v>54</v>
      </c>
      <c r="C33" s="78"/>
      <c r="D33" s="78"/>
      <c r="E33" s="78"/>
      <c r="F33" s="78"/>
      <c r="G33" s="79"/>
      <c r="H33" s="109"/>
      <c r="I33" s="110"/>
      <c r="J33" s="110"/>
      <c r="K33" s="111"/>
    </row>
    <row r="34" spans="1:11" ht="36" customHeight="1" x14ac:dyDescent="0.2">
      <c r="A34" s="67"/>
      <c r="B34" s="60"/>
      <c r="C34" s="60"/>
      <c r="D34" s="60"/>
      <c r="E34" s="60"/>
      <c r="F34" s="60"/>
      <c r="G34" s="68"/>
      <c r="H34" s="72"/>
      <c r="I34" s="73"/>
      <c r="J34" s="73"/>
      <c r="K34" s="74"/>
    </row>
    <row r="35" spans="1:11" ht="36" customHeight="1" x14ac:dyDescent="0.2">
      <c r="A35" s="47">
        <f>A18</f>
        <v>43159</v>
      </c>
      <c r="B35" s="69" t="s">
        <v>55</v>
      </c>
      <c r="C35" s="70"/>
      <c r="D35" s="70"/>
      <c r="E35" s="70"/>
      <c r="F35" s="70"/>
      <c r="G35" s="71"/>
      <c r="H35" s="72"/>
      <c r="I35" s="73"/>
      <c r="J35" s="73"/>
      <c r="K35" s="74"/>
    </row>
    <row r="36" spans="1:11" ht="36" customHeight="1" x14ac:dyDescent="0.2">
      <c r="A36" s="67"/>
      <c r="B36" s="60"/>
      <c r="C36" s="60"/>
      <c r="D36" s="60"/>
      <c r="E36" s="60"/>
      <c r="F36" s="60"/>
      <c r="G36" s="68"/>
      <c r="H36" s="72"/>
      <c r="I36" s="73"/>
      <c r="J36" s="73"/>
      <c r="K36" s="74"/>
    </row>
    <row r="37" spans="1:11" ht="36" customHeight="1" x14ac:dyDescent="0.2">
      <c r="A37" s="47">
        <f>A19</f>
        <v>43190</v>
      </c>
      <c r="B37" s="69" t="s">
        <v>56</v>
      </c>
      <c r="C37" s="70"/>
      <c r="D37" s="70"/>
      <c r="E37" s="70"/>
      <c r="F37" s="70"/>
      <c r="G37" s="71"/>
      <c r="H37" s="72"/>
      <c r="I37" s="73"/>
      <c r="J37" s="73"/>
      <c r="K37" s="74"/>
    </row>
    <row r="38" spans="1:11" ht="36" customHeight="1" x14ac:dyDescent="0.2">
      <c r="A38" s="67"/>
      <c r="B38" s="60"/>
      <c r="C38" s="60"/>
      <c r="D38" s="60"/>
      <c r="E38" s="60"/>
      <c r="F38" s="60"/>
      <c r="G38" s="68"/>
      <c r="H38" s="72"/>
      <c r="I38" s="73"/>
      <c r="J38" s="73"/>
      <c r="K38" s="74"/>
    </row>
    <row r="39" spans="1:11" ht="36" customHeight="1" x14ac:dyDescent="0.2">
      <c r="A39" s="47">
        <f>A20</f>
        <v>43220</v>
      </c>
      <c r="B39" s="69" t="s">
        <v>57</v>
      </c>
      <c r="C39" s="70"/>
      <c r="D39" s="70"/>
      <c r="E39" s="70"/>
      <c r="F39" s="70"/>
      <c r="G39" s="71"/>
      <c r="H39" s="72"/>
      <c r="I39" s="73"/>
      <c r="J39" s="73"/>
      <c r="K39" s="74"/>
    </row>
    <row r="40" spans="1:11" ht="36" customHeight="1" x14ac:dyDescent="0.2">
      <c r="A40" s="67"/>
      <c r="B40" s="60"/>
      <c r="C40" s="60"/>
      <c r="D40" s="60"/>
      <c r="E40" s="60"/>
      <c r="F40" s="60"/>
      <c r="G40" s="68"/>
      <c r="H40" s="72"/>
      <c r="I40" s="73"/>
      <c r="J40" s="73"/>
      <c r="K40" s="74"/>
    </row>
    <row r="41" spans="1:11" ht="36" customHeight="1" x14ac:dyDescent="0.2">
      <c r="A41" s="47">
        <f>A21</f>
        <v>43251</v>
      </c>
      <c r="B41" s="69" t="s">
        <v>58</v>
      </c>
      <c r="C41" s="70"/>
      <c r="D41" s="70"/>
      <c r="E41" s="70"/>
      <c r="F41" s="70"/>
      <c r="G41" s="71"/>
      <c r="H41" s="72"/>
      <c r="I41" s="73"/>
      <c r="J41" s="73"/>
      <c r="K41" s="74"/>
    </row>
    <row r="42" spans="1:11" ht="36" customHeight="1" x14ac:dyDescent="0.2">
      <c r="A42" s="67"/>
      <c r="B42" s="60"/>
      <c r="C42" s="60"/>
      <c r="D42" s="60"/>
      <c r="E42" s="60"/>
      <c r="F42" s="60"/>
      <c r="G42" s="68"/>
      <c r="H42" s="72"/>
      <c r="I42" s="73"/>
      <c r="J42" s="73"/>
      <c r="K42" s="74"/>
    </row>
    <row r="43" spans="1:11" ht="36" customHeight="1" x14ac:dyDescent="0.2">
      <c r="A43" s="47">
        <f>A22</f>
        <v>43281</v>
      </c>
      <c r="B43" s="69" t="s">
        <v>70</v>
      </c>
      <c r="C43" s="70"/>
      <c r="D43" s="70"/>
      <c r="E43" s="70"/>
      <c r="F43" s="70"/>
      <c r="G43" s="71"/>
      <c r="H43" s="72"/>
      <c r="I43" s="73"/>
      <c r="J43" s="73"/>
      <c r="K43" s="74"/>
    </row>
    <row r="44" spans="1:11" ht="36" customHeight="1" x14ac:dyDescent="0.2">
      <c r="A44" s="67"/>
      <c r="B44" s="60"/>
      <c r="C44" s="60"/>
      <c r="D44" s="60"/>
      <c r="E44" s="60"/>
      <c r="F44" s="60"/>
      <c r="G44" s="68"/>
      <c r="H44" s="72"/>
      <c r="I44" s="73"/>
      <c r="J44" s="73"/>
      <c r="K44" s="74"/>
    </row>
    <row r="45" spans="1:11" ht="36" customHeight="1" x14ac:dyDescent="0.2">
      <c r="A45" s="47">
        <f>A23</f>
        <v>43312</v>
      </c>
      <c r="B45" s="69" t="s">
        <v>72</v>
      </c>
      <c r="C45" s="70"/>
      <c r="D45" s="70"/>
      <c r="E45" s="70"/>
      <c r="F45" s="70"/>
      <c r="G45" s="71"/>
      <c r="H45" s="72"/>
      <c r="I45" s="73"/>
      <c r="J45" s="73"/>
      <c r="K45" s="74"/>
    </row>
    <row r="46" spans="1:11" ht="36" customHeight="1" x14ac:dyDescent="0.2">
      <c r="A46" s="67"/>
      <c r="B46" s="60"/>
      <c r="C46" s="60"/>
      <c r="D46" s="60"/>
      <c r="E46" s="60"/>
      <c r="F46" s="60"/>
      <c r="G46" s="68"/>
      <c r="H46" s="72"/>
      <c r="I46" s="73"/>
      <c r="J46" s="73"/>
      <c r="K46" s="74"/>
    </row>
    <row r="47" spans="1:11" ht="36" customHeight="1" x14ac:dyDescent="0.2">
      <c r="A47" s="47">
        <f>A24</f>
        <v>43343</v>
      </c>
      <c r="B47" s="69" t="s">
        <v>65</v>
      </c>
      <c r="C47" s="70"/>
      <c r="D47" s="70"/>
      <c r="E47" s="70"/>
      <c r="F47" s="70"/>
      <c r="G47" s="71"/>
      <c r="H47" s="72"/>
      <c r="I47" s="73"/>
      <c r="J47" s="73"/>
      <c r="K47" s="74"/>
    </row>
    <row r="48" spans="1:11" ht="36" customHeight="1" x14ac:dyDescent="0.2">
      <c r="A48" s="67"/>
      <c r="B48" s="60"/>
      <c r="C48" s="60"/>
      <c r="D48" s="60"/>
      <c r="E48" s="60"/>
      <c r="F48" s="60"/>
      <c r="G48" s="68"/>
      <c r="H48" s="72"/>
      <c r="I48" s="73"/>
      <c r="J48" s="73"/>
      <c r="K48" s="74"/>
    </row>
    <row r="49" spans="1:11" ht="36" customHeight="1" x14ac:dyDescent="0.2">
      <c r="A49" s="47">
        <f>A25</f>
        <v>43373</v>
      </c>
      <c r="B49" s="69" t="s">
        <v>71</v>
      </c>
      <c r="C49" s="70"/>
      <c r="D49" s="70"/>
      <c r="E49" s="70"/>
      <c r="F49" s="70"/>
      <c r="G49" s="71"/>
      <c r="H49" s="72"/>
      <c r="I49" s="73"/>
      <c r="J49" s="73"/>
      <c r="K49" s="74"/>
    </row>
    <row r="50" spans="1:11" ht="36" customHeight="1" x14ac:dyDescent="0.2">
      <c r="A50" s="67"/>
      <c r="B50" s="60"/>
      <c r="C50" s="60"/>
      <c r="D50" s="60"/>
      <c r="E50" s="60"/>
      <c r="F50" s="60"/>
      <c r="G50" s="68"/>
      <c r="H50" s="72"/>
      <c r="I50" s="73"/>
      <c r="J50" s="73"/>
      <c r="K50" s="74"/>
    </row>
    <row r="51" spans="1:11" ht="36" customHeight="1" x14ac:dyDescent="0.2">
      <c r="A51" s="47">
        <f>A26</f>
        <v>43404</v>
      </c>
      <c r="B51" s="69" t="s">
        <v>77</v>
      </c>
      <c r="C51" s="70"/>
      <c r="D51" s="70"/>
      <c r="E51" s="70"/>
      <c r="F51" s="70"/>
      <c r="G51" s="71"/>
      <c r="H51" s="72"/>
      <c r="I51" s="73"/>
      <c r="J51" s="73"/>
      <c r="K51" s="74"/>
    </row>
    <row r="52" spans="1:11" ht="36" customHeight="1" x14ac:dyDescent="0.2">
      <c r="A52" s="67"/>
      <c r="B52" s="60"/>
      <c r="C52" s="60"/>
      <c r="D52" s="60"/>
      <c r="E52" s="60"/>
      <c r="F52" s="60"/>
      <c r="G52" s="68"/>
      <c r="H52" s="72"/>
      <c r="I52" s="73"/>
      <c r="J52" s="73"/>
      <c r="K52" s="74"/>
    </row>
    <row r="53" spans="1:11" ht="36" customHeight="1" x14ac:dyDescent="0.2">
      <c r="A53" s="47">
        <f>A27</f>
        <v>43434</v>
      </c>
      <c r="B53" s="69" t="s">
        <v>81</v>
      </c>
      <c r="C53" s="70"/>
      <c r="D53" s="70"/>
      <c r="E53" s="70"/>
      <c r="F53" s="70"/>
      <c r="G53" s="71"/>
      <c r="H53" s="61"/>
      <c r="I53" s="62"/>
      <c r="J53" s="62"/>
      <c r="K53" s="63"/>
    </row>
    <row r="54" spans="1:11" ht="36" customHeight="1" x14ac:dyDescent="0.2">
      <c r="A54" s="67"/>
      <c r="B54" s="60"/>
      <c r="C54" s="60"/>
      <c r="D54" s="60"/>
      <c r="E54" s="60"/>
      <c r="F54" s="60"/>
      <c r="G54" s="68"/>
      <c r="H54" s="72"/>
      <c r="I54" s="73"/>
      <c r="J54" s="73"/>
      <c r="K54" s="74"/>
    </row>
    <row r="55" spans="1:11" ht="36" customHeight="1" x14ac:dyDescent="0.2">
      <c r="A55" s="47">
        <f>A28</f>
        <v>43465</v>
      </c>
      <c r="B55" s="69" t="s">
        <v>82</v>
      </c>
      <c r="C55" s="70"/>
      <c r="D55" s="70"/>
      <c r="E55" s="70"/>
      <c r="F55" s="70"/>
      <c r="G55" s="71"/>
      <c r="H55" s="72"/>
      <c r="I55" s="73"/>
      <c r="J55" s="73"/>
      <c r="K55" s="74"/>
    </row>
    <row r="56" spans="1:11" ht="36" customHeight="1" x14ac:dyDescent="0.2">
      <c r="A56" s="64"/>
      <c r="B56" s="65"/>
      <c r="C56" s="65"/>
      <c r="D56" s="65"/>
      <c r="E56" s="65"/>
      <c r="F56" s="65"/>
      <c r="G56" s="66"/>
      <c r="H56" s="75"/>
      <c r="I56" s="76"/>
      <c r="J56" s="76"/>
      <c r="K56" s="77"/>
    </row>
    <row r="57" spans="1:11" x14ac:dyDescent="0.2">
      <c r="H57" s="28" t="s">
        <v>27</v>
      </c>
      <c r="I57" s="28"/>
      <c r="J57" s="28"/>
      <c r="K57" s="28"/>
    </row>
    <row r="58" spans="1:11" x14ac:dyDescent="0.2">
      <c r="H58" s="28" t="s">
        <v>23</v>
      </c>
      <c r="I58" s="28"/>
      <c r="J58" s="28"/>
      <c r="K58" s="28"/>
    </row>
    <row r="59" spans="1:11" x14ac:dyDescent="0.2">
      <c r="H59" s="28" t="s">
        <v>24</v>
      </c>
      <c r="I59" s="28"/>
      <c r="J59" s="28"/>
      <c r="K59" s="28"/>
    </row>
  </sheetData>
  <mergeCells count="68">
    <mergeCell ref="A56:G56"/>
    <mergeCell ref="H56:K56"/>
    <mergeCell ref="B53:G53"/>
    <mergeCell ref="H53:K53"/>
    <mergeCell ref="A54:G54"/>
    <mergeCell ref="H54:K54"/>
    <mergeCell ref="B55:G55"/>
    <mergeCell ref="H55:K55"/>
    <mergeCell ref="A50:G50"/>
    <mergeCell ref="H50:K50"/>
    <mergeCell ref="B51:G51"/>
    <mergeCell ref="H51:K51"/>
    <mergeCell ref="A52:G52"/>
    <mergeCell ref="H52:K52"/>
    <mergeCell ref="A46:G46"/>
    <mergeCell ref="A48:G48"/>
    <mergeCell ref="H48:K48"/>
    <mergeCell ref="B49:G49"/>
    <mergeCell ref="H49:K49"/>
    <mergeCell ref="H46:K46"/>
    <mergeCell ref="B47:G47"/>
    <mergeCell ref="H47:K47"/>
    <mergeCell ref="A1:A3"/>
    <mergeCell ref="B1:H1"/>
    <mergeCell ref="I1:K1"/>
    <mergeCell ref="B2:H3"/>
    <mergeCell ref="I2:K2"/>
    <mergeCell ref="I3:K3"/>
    <mergeCell ref="B33:G33"/>
    <mergeCell ref="H33:K33"/>
    <mergeCell ref="B5:C5"/>
    <mergeCell ref="D5:F5"/>
    <mergeCell ref="H5:K5"/>
    <mergeCell ref="B8:K8"/>
    <mergeCell ref="A14:E15"/>
    <mergeCell ref="B30:C30"/>
    <mergeCell ref="B31:C31"/>
    <mergeCell ref="A32:G32"/>
    <mergeCell ref="H32:K32"/>
    <mergeCell ref="A9:A10"/>
    <mergeCell ref="B9:K9"/>
    <mergeCell ref="B10:K10"/>
    <mergeCell ref="B12:F12"/>
    <mergeCell ref="H12:K12"/>
    <mergeCell ref="H34:K34"/>
    <mergeCell ref="B35:G35"/>
    <mergeCell ref="H35:K35"/>
    <mergeCell ref="H36:K36"/>
    <mergeCell ref="A34:G34"/>
    <mergeCell ref="A36:G36"/>
    <mergeCell ref="H42:K42"/>
    <mergeCell ref="B37:G37"/>
    <mergeCell ref="H37:K37"/>
    <mergeCell ref="H38:K38"/>
    <mergeCell ref="B39:G39"/>
    <mergeCell ref="H39:K39"/>
    <mergeCell ref="A38:G38"/>
    <mergeCell ref="A40:G40"/>
    <mergeCell ref="A42:G42"/>
    <mergeCell ref="H40:K40"/>
    <mergeCell ref="B41:G41"/>
    <mergeCell ref="H41:K41"/>
    <mergeCell ref="B43:G43"/>
    <mergeCell ref="H43:K43"/>
    <mergeCell ref="H44:K44"/>
    <mergeCell ref="B45:G45"/>
    <mergeCell ref="H45:K45"/>
    <mergeCell ref="A44:G44"/>
  </mergeCells>
  <conditionalFormatting sqref="D17:D28">
    <cfRule type="containsBlanks" dxfId="47" priority="26">
      <formula>LEN(TRIM(D17))=0</formula>
    </cfRule>
    <cfRule type="cellIs" dxfId="46" priority="27" operator="lessThan">
      <formula>0.7</formula>
    </cfRule>
    <cfRule type="cellIs" dxfId="45" priority="28" operator="greaterThan">
      <formula>0.9</formula>
    </cfRule>
    <cfRule type="cellIs" dxfId="44" priority="29" operator="between">
      <formula>0.7</formula>
      <formula>0.9</formula>
    </cfRule>
    <cfRule type="colorScale" priority="30">
      <colorScale>
        <cfvo type="percent" val="0.69"/>
        <cfvo type="percent" val="0.7"/>
        <cfvo type="percent" val="0.9"/>
        <color rgb="FFF8696B"/>
        <color rgb="FFFFEB84"/>
        <color rgb="FF63BE7B"/>
      </colorScale>
    </cfRule>
  </conditionalFormatting>
  <conditionalFormatting sqref="D22:D28">
    <cfRule type="containsBlanks" dxfId="43" priority="21">
      <formula>LEN(TRIM(D22))=0</formula>
    </cfRule>
    <cfRule type="cellIs" dxfId="42" priority="22" operator="lessThan">
      <formula>0.7</formula>
    </cfRule>
    <cfRule type="cellIs" dxfId="41" priority="23" operator="greaterThan">
      <formula>0.9</formula>
    </cfRule>
    <cfRule type="cellIs" dxfId="40" priority="24" operator="between">
      <formula>0.7</formula>
      <formula>0.9</formula>
    </cfRule>
    <cfRule type="colorScale" priority="25">
      <colorScale>
        <cfvo type="percent" val="0.69"/>
        <cfvo type="percent" val="0.7"/>
        <cfvo type="percent" val="0.9"/>
        <color rgb="FFF8696B"/>
        <color rgb="FFFFEB84"/>
        <color rgb="FF63BE7B"/>
      </colorScale>
    </cfRule>
  </conditionalFormatting>
  <conditionalFormatting sqref="D17:D28">
    <cfRule type="containsBlanks" dxfId="39" priority="16">
      <formula>LEN(TRIM(D17))=0</formula>
    </cfRule>
    <cfRule type="cellIs" dxfId="38" priority="17" operator="lessThan">
      <formula>0.7</formula>
    </cfRule>
    <cfRule type="cellIs" dxfId="37" priority="18" operator="greaterThan">
      <formula>0.9</formula>
    </cfRule>
    <cfRule type="cellIs" dxfId="36" priority="19" operator="between">
      <formula>0.7</formula>
      <formula>0.9</formula>
    </cfRule>
    <cfRule type="colorScale" priority="20">
      <colorScale>
        <cfvo type="percent" val="0.69"/>
        <cfvo type="percent" val="0.7"/>
        <cfvo type="percent" val="0.9"/>
        <color rgb="FFF8696B"/>
        <color rgb="FFFFEB84"/>
        <color rgb="FF63BE7B"/>
      </colorScale>
    </cfRule>
  </conditionalFormatting>
  <conditionalFormatting sqref="D29">
    <cfRule type="containsBlanks" dxfId="35" priority="11">
      <formula>LEN(TRIM(D29))=0</formula>
    </cfRule>
    <cfRule type="cellIs" dxfId="34" priority="12" operator="lessThan">
      <formula>0.7</formula>
    </cfRule>
    <cfRule type="cellIs" dxfId="33" priority="13" operator="greaterThan">
      <formula>0.9</formula>
    </cfRule>
    <cfRule type="cellIs" dxfId="32" priority="14" operator="between">
      <formula>0.7</formula>
      <formula>0.9</formula>
    </cfRule>
    <cfRule type="colorScale" priority="15">
      <colorScale>
        <cfvo type="percent" val="0.69"/>
        <cfvo type="percent" val="0.7"/>
        <cfvo type="percent" val="0.9"/>
        <color rgb="FFF8696B"/>
        <color rgb="FFFFEB84"/>
        <color rgb="FF63BE7B"/>
      </colorScale>
    </cfRule>
  </conditionalFormatting>
  <conditionalFormatting sqref="D29">
    <cfRule type="containsBlanks" dxfId="31" priority="6">
      <formula>LEN(TRIM(D29))=0</formula>
    </cfRule>
    <cfRule type="cellIs" dxfId="30" priority="7" operator="lessThan">
      <formula>0.7</formula>
    </cfRule>
    <cfRule type="cellIs" dxfId="29" priority="8" operator="greaterThan">
      <formula>0.9</formula>
    </cfRule>
    <cfRule type="cellIs" dxfId="28" priority="9" operator="between">
      <formula>0.7</formula>
      <formula>0.9</formula>
    </cfRule>
    <cfRule type="colorScale" priority="10">
      <colorScale>
        <cfvo type="percent" val="0.69"/>
        <cfvo type="percent" val="0.7"/>
        <cfvo type="percent" val="0.9"/>
        <color rgb="FFF8696B"/>
        <color rgb="FFFFEB84"/>
        <color rgb="FF63BE7B"/>
      </colorScale>
    </cfRule>
  </conditionalFormatting>
  <conditionalFormatting sqref="D29">
    <cfRule type="containsBlanks" dxfId="27" priority="1">
      <formula>LEN(TRIM(D29))=0</formula>
    </cfRule>
    <cfRule type="cellIs" dxfId="26" priority="2" operator="lessThan">
      <formula>0.7</formula>
    </cfRule>
    <cfRule type="cellIs" dxfId="25" priority="3" operator="greaterThan">
      <formula>0.9</formula>
    </cfRule>
    <cfRule type="cellIs" dxfId="24" priority="4" operator="between">
      <formula>0.7</formula>
      <formula>0.9</formula>
    </cfRule>
    <cfRule type="colorScale" priority="5">
      <colorScale>
        <cfvo type="percent" val="0.69"/>
        <cfvo type="percent" val="0.7"/>
        <cfvo type="percent" val="0.9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1</xdr:col>
                    <xdr:colOff>371475</xdr:colOff>
                    <xdr:row>11</xdr:row>
                    <xdr:rowOff>114300</xdr:rowOff>
                  </from>
                  <to>
                    <xdr:col>2</xdr:col>
                    <xdr:colOff>228600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3</xdr:col>
                    <xdr:colOff>171450</xdr:colOff>
                    <xdr:row>11</xdr:row>
                    <xdr:rowOff>114300</xdr:rowOff>
                  </from>
                  <to>
                    <xdr:col>3</xdr:col>
                    <xdr:colOff>476250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Option Button 3">
              <controlPr defaultSize="0" autoFill="0" autoLine="0" autoPict="0">
                <anchor moveWithCells="1">
                  <from>
                    <xdr:col>4</xdr:col>
                    <xdr:colOff>161925</xdr:colOff>
                    <xdr:row>11</xdr:row>
                    <xdr:rowOff>114300</xdr:rowOff>
                  </from>
                  <to>
                    <xdr:col>4</xdr:col>
                    <xdr:colOff>466725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Option Button 4">
              <controlPr defaultSize="0" autoFill="0" autoLine="0" autoPict="0">
                <anchor moveWithCells="1">
                  <from>
                    <xdr:col>5</xdr:col>
                    <xdr:colOff>266700</xdr:colOff>
                    <xdr:row>11</xdr:row>
                    <xdr:rowOff>114300</xdr:rowOff>
                  </from>
                  <to>
                    <xdr:col>5</xdr:col>
                    <xdr:colOff>571500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Option Button 5">
              <controlPr defaultSize="0" autoFill="0" autoLine="0" autoPict="0">
                <anchor moveWithCells="1">
                  <from>
                    <xdr:col>5</xdr:col>
                    <xdr:colOff>790575</xdr:colOff>
                    <xdr:row>11</xdr:row>
                    <xdr:rowOff>114300</xdr:rowOff>
                  </from>
                  <to>
                    <xdr:col>6</xdr:col>
                    <xdr:colOff>247650</xdr:colOff>
                    <xdr:row>13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9"/>
  <sheetViews>
    <sheetView tabSelected="1" workbookViewId="0">
      <selection activeCell="M28" sqref="M28"/>
    </sheetView>
  </sheetViews>
  <sheetFormatPr baseColWidth="10" defaultRowHeight="11.25" x14ac:dyDescent="0.2"/>
  <cols>
    <col min="1" max="1" width="20.7109375" style="1" customWidth="1"/>
    <col min="2" max="2" width="6.7109375" style="1" customWidth="1"/>
    <col min="3" max="3" width="5.7109375" style="1" customWidth="1"/>
    <col min="4" max="4" width="10.7109375" style="1" customWidth="1"/>
    <col min="5" max="5" width="8.7109375" style="1" customWidth="1"/>
    <col min="6" max="7" width="12.7109375" style="1" customWidth="1"/>
    <col min="8" max="9" width="11.7109375" style="1" customWidth="1"/>
    <col min="10" max="10" width="3.7109375" style="1" customWidth="1"/>
    <col min="11" max="11" width="6.7109375" style="1" customWidth="1"/>
    <col min="12" max="16384" width="11.42578125" style="1"/>
  </cols>
  <sheetData>
    <row r="1" spans="1:12" ht="24" customHeight="1" x14ac:dyDescent="0.2">
      <c r="A1" s="80"/>
      <c r="B1" s="87" t="s">
        <v>28</v>
      </c>
      <c r="C1" s="88"/>
      <c r="D1" s="88"/>
      <c r="E1" s="88"/>
      <c r="F1" s="88"/>
      <c r="G1" s="88"/>
      <c r="H1" s="89"/>
      <c r="I1" s="121" t="s">
        <v>26</v>
      </c>
      <c r="J1" s="122"/>
      <c r="K1" s="123"/>
    </row>
    <row r="2" spans="1:12" ht="24" customHeight="1" x14ac:dyDescent="0.2">
      <c r="A2" s="81"/>
      <c r="B2" s="124" t="s">
        <v>0</v>
      </c>
      <c r="C2" s="125"/>
      <c r="D2" s="125"/>
      <c r="E2" s="125"/>
      <c r="F2" s="125"/>
      <c r="G2" s="125"/>
      <c r="H2" s="126"/>
      <c r="I2" s="130" t="s">
        <v>37</v>
      </c>
      <c r="J2" s="131"/>
      <c r="K2" s="132"/>
    </row>
    <row r="3" spans="1:12" ht="24" customHeight="1" x14ac:dyDescent="0.2">
      <c r="A3" s="82"/>
      <c r="B3" s="127"/>
      <c r="C3" s="128"/>
      <c r="D3" s="128"/>
      <c r="E3" s="128"/>
      <c r="F3" s="128"/>
      <c r="G3" s="128"/>
      <c r="H3" s="129"/>
      <c r="I3" s="130" t="s">
        <v>38</v>
      </c>
      <c r="J3" s="131"/>
      <c r="K3" s="132"/>
    </row>
    <row r="5" spans="1:12" ht="50.1" customHeight="1" x14ac:dyDescent="0.2">
      <c r="A5" s="2" t="s">
        <v>39</v>
      </c>
      <c r="B5" s="90" t="s">
        <v>1</v>
      </c>
      <c r="C5" s="91"/>
      <c r="D5" s="92" t="s">
        <v>40</v>
      </c>
      <c r="E5" s="93"/>
      <c r="F5" s="94"/>
      <c r="G5" s="3" t="s">
        <v>2</v>
      </c>
      <c r="H5" s="95" t="str">
        <f>'[1]Plan de Accion 2017'!$A$51</f>
        <v>5. SOSTENIBILIDAD DEL SISTEMA INTEGRADO DE GESTIÓN.</v>
      </c>
      <c r="I5" s="96"/>
      <c r="J5" s="96"/>
      <c r="K5" s="97"/>
    </row>
    <row r="6" spans="1:12" x14ac:dyDescent="0.2">
      <c r="A6" s="3" t="s">
        <v>3</v>
      </c>
      <c r="B6" s="49" t="str">
        <f>'[1]Plan de Accion 2017'!$D$93</f>
        <v>10- Anales y Publicaciones y Relatoría</v>
      </c>
      <c r="C6" s="50"/>
      <c r="D6" s="50"/>
      <c r="E6" s="51"/>
      <c r="F6" s="51"/>
      <c r="G6" s="50"/>
      <c r="H6" s="51"/>
      <c r="I6" s="51"/>
      <c r="J6" s="51"/>
      <c r="K6" s="52"/>
    </row>
    <row r="7" spans="1:12" x14ac:dyDescent="0.2">
      <c r="A7" s="5" t="s">
        <v>4</v>
      </c>
      <c r="B7" s="54" t="s">
        <v>43</v>
      </c>
      <c r="C7" s="55"/>
      <c r="D7" s="55"/>
      <c r="E7" s="55"/>
      <c r="F7" s="56"/>
      <c r="G7" s="3" t="s">
        <v>5</v>
      </c>
      <c r="H7" s="6" t="s">
        <v>6</v>
      </c>
      <c r="I7" s="7"/>
      <c r="J7" s="8" t="s">
        <v>7</v>
      </c>
      <c r="K7" s="53">
        <v>64</v>
      </c>
    </row>
    <row r="8" spans="1:12" x14ac:dyDescent="0.2">
      <c r="A8" s="9" t="s">
        <v>8</v>
      </c>
      <c r="B8" s="135" t="str">
        <f>'[1]Plan de Accion 2017'!$G$95</f>
        <v xml:space="preserve">Actas transcritas literales </v>
      </c>
      <c r="C8" s="136"/>
      <c r="D8" s="136"/>
      <c r="E8" s="136"/>
      <c r="F8" s="136"/>
      <c r="G8" s="136"/>
      <c r="H8" s="136"/>
      <c r="I8" s="136"/>
      <c r="J8" s="136"/>
      <c r="K8" s="137"/>
    </row>
    <row r="9" spans="1:12" ht="11.25" customHeight="1" x14ac:dyDescent="0.2">
      <c r="A9" s="133" t="s">
        <v>9</v>
      </c>
      <c r="B9" s="118" t="str">
        <f>'[1]Plan de Accion 2017'!$J$95</f>
        <v>[Actas transcritas / Actas priorizadas para trascripción]*100</v>
      </c>
      <c r="C9" s="119"/>
      <c r="D9" s="119"/>
      <c r="E9" s="119"/>
      <c r="F9" s="119"/>
      <c r="G9" s="119"/>
      <c r="H9" s="119"/>
      <c r="I9" s="119"/>
      <c r="J9" s="119"/>
      <c r="K9" s="120"/>
    </row>
    <row r="10" spans="1:12" x14ac:dyDescent="0.2">
      <c r="A10" s="134"/>
      <c r="B10" s="118" t="s">
        <v>50</v>
      </c>
      <c r="C10" s="119"/>
      <c r="D10" s="119"/>
      <c r="E10" s="119"/>
      <c r="F10" s="119"/>
      <c r="G10" s="119"/>
      <c r="H10" s="119"/>
      <c r="I10" s="119"/>
      <c r="J10" s="119"/>
      <c r="K10" s="120"/>
    </row>
    <row r="11" spans="1:12" x14ac:dyDescent="0.2">
      <c r="A11" s="3" t="s">
        <v>10</v>
      </c>
      <c r="B11" s="4" t="s">
        <v>11</v>
      </c>
      <c r="C11" s="10"/>
      <c r="D11" s="10"/>
      <c r="E11" s="11"/>
      <c r="F11" s="12"/>
      <c r="G11" s="3" t="s">
        <v>12</v>
      </c>
      <c r="H11" s="57">
        <f>'[1]Plan de Accion 2017'!$H$95</f>
        <v>0.6</v>
      </c>
      <c r="I11" s="34"/>
      <c r="J11" s="35"/>
      <c r="K11" s="42"/>
    </row>
    <row r="12" spans="1:12" ht="27.75" customHeight="1" x14ac:dyDescent="0.2">
      <c r="A12" s="13" t="s">
        <v>13</v>
      </c>
      <c r="B12" s="115" t="s">
        <v>51</v>
      </c>
      <c r="C12" s="116"/>
      <c r="D12" s="116"/>
      <c r="E12" s="116"/>
      <c r="F12" s="117"/>
      <c r="G12" s="3" t="s">
        <v>14</v>
      </c>
      <c r="H12" s="112" t="str">
        <f>'[1]Plan de Accion 2017'!$C$93</f>
        <v>Secretaría General del Organismo de Control  
Anales y Publicaciones
y Relatoría</v>
      </c>
      <c r="I12" s="113"/>
      <c r="J12" s="113"/>
      <c r="K12" s="114"/>
    </row>
    <row r="13" spans="1:12" ht="12" customHeight="1" x14ac:dyDescent="0.2">
      <c r="A13" s="13" t="s">
        <v>15</v>
      </c>
      <c r="B13" s="14" t="s">
        <v>16</v>
      </c>
      <c r="C13" s="7"/>
      <c r="D13" s="7"/>
      <c r="E13" s="7"/>
      <c r="F13" s="7"/>
      <c r="G13" s="7"/>
      <c r="H13" s="7"/>
      <c r="I13" s="7"/>
      <c r="J13" s="7"/>
      <c r="K13" s="15"/>
    </row>
    <row r="14" spans="1:12" ht="11.25" customHeight="1" x14ac:dyDescent="0.2">
      <c r="A14" s="98" t="s">
        <v>25</v>
      </c>
      <c r="B14" s="99"/>
      <c r="C14" s="99"/>
      <c r="D14" s="99"/>
      <c r="E14" s="100"/>
      <c r="F14" s="16"/>
      <c r="G14" s="17"/>
      <c r="H14" s="17"/>
      <c r="I14" s="17"/>
      <c r="J14" s="17"/>
      <c r="K14" s="18"/>
      <c r="L14" s="19"/>
    </row>
    <row r="15" spans="1:12" ht="11.25" customHeight="1" x14ac:dyDescent="0.2">
      <c r="A15" s="101"/>
      <c r="B15" s="102"/>
      <c r="C15" s="102"/>
      <c r="D15" s="102"/>
      <c r="E15" s="103"/>
      <c r="F15" s="20"/>
      <c r="G15" s="19"/>
      <c r="H15" s="19"/>
      <c r="I15" s="19"/>
      <c r="J15" s="19"/>
      <c r="K15" s="21"/>
      <c r="L15" s="19"/>
    </row>
    <row r="16" spans="1:12" x14ac:dyDescent="0.2">
      <c r="A16" s="22" t="s">
        <v>17</v>
      </c>
      <c r="B16" s="36" t="s">
        <v>52</v>
      </c>
      <c r="C16" s="37" t="s">
        <v>53</v>
      </c>
      <c r="D16" s="22" t="s">
        <v>18</v>
      </c>
      <c r="E16" s="23" t="s">
        <v>19</v>
      </c>
      <c r="F16" s="20"/>
      <c r="G16" s="19"/>
      <c r="H16" s="19"/>
      <c r="I16" s="19"/>
      <c r="J16" s="19"/>
      <c r="K16" s="21"/>
      <c r="L16" s="19"/>
    </row>
    <row r="17" spans="1:14" x14ac:dyDescent="0.2">
      <c r="A17" s="29">
        <v>43130</v>
      </c>
      <c r="B17" s="24">
        <v>1</v>
      </c>
      <c r="C17" s="58">
        <v>1</v>
      </c>
      <c r="D17" s="43">
        <f t="shared" ref="D17:D18" si="0">IF(ISBLANK(C17),0,IF((B17/C17)&gt;1,1,(B17/C17)))</f>
        <v>1</v>
      </c>
      <c r="E17" s="25">
        <f>H11</f>
        <v>0.6</v>
      </c>
      <c r="F17" s="20"/>
      <c r="G17" s="19"/>
      <c r="H17" s="19"/>
      <c r="I17" s="19"/>
      <c r="J17" s="19"/>
      <c r="K17" s="21"/>
      <c r="L17" s="19"/>
    </row>
    <row r="18" spans="1:14" x14ac:dyDescent="0.2">
      <c r="A18" s="29">
        <v>43159</v>
      </c>
      <c r="B18" s="24">
        <v>2</v>
      </c>
      <c r="C18" s="58">
        <v>2</v>
      </c>
      <c r="D18" s="43">
        <f t="shared" si="0"/>
        <v>1</v>
      </c>
      <c r="E18" s="25">
        <f>E17</f>
        <v>0.6</v>
      </c>
      <c r="F18" s="20"/>
      <c r="G18" s="19"/>
      <c r="H18" s="19"/>
      <c r="I18" s="19"/>
      <c r="J18" s="19"/>
      <c r="K18" s="21"/>
      <c r="L18" s="19"/>
    </row>
    <row r="19" spans="1:14" x14ac:dyDescent="0.2">
      <c r="A19" s="29">
        <v>43190</v>
      </c>
      <c r="B19" s="24">
        <v>4</v>
      </c>
      <c r="C19" s="58">
        <v>4</v>
      </c>
      <c r="D19" s="43">
        <f>IF(ISBLANK(C19),0,IF((B19/C19)&gt;1,1,(B19/C19)))</f>
        <v>1</v>
      </c>
      <c r="E19" s="25">
        <f t="shared" ref="E19:E29" si="1">E18</f>
        <v>0.6</v>
      </c>
      <c r="F19" s="20"/>
      <c r="G19" s="19"/>
      <c r="H19" s="19"/>
      <c r="I19" s="19"/>
      <c r="J19" s="19"/>
      <c r="K19" s="21"/>
      <c r="L19" s="19"/>
    </row>
    <row r="20" spans="1:14" x14ac:dyDescent="0.2">
      <c r="A20" s="29">
        <v>43220</v>
      </c>
      <c r="B20" s="24">
        <v>5</v>
      </c>
      <c r="C20" s="58">
        <v>5</v>
      </c>
      <c r="D20" s="43">
        <f t="shared" ref="D20:D28" si="2">IF(ISBLANK(C20),0,IF((B20/C20)&gt;1,1,(B20/C20)))</f>
        <v>1</v>
      </c>
      <c r="E20" s="25">
        <f t="shared" si="1"/>
        <v>0.6</v>
      </c>
      <c r="F20" s="20"/>
      <c r="G20" s="19"/>
      <c r="H20" s="19"/>
      <c r="I20" s="19"/>
      <c r="J20" s="19"/>
      <c r="K20" s="21"/>
      <c r="L20" s="19"/>
    </row>
    <row r="21" spans="1:14" x14ac:dyDescent="0.2">
      <c r="A21" s="29">
        <v>43251</v>
      </c>
      <c r="B21" s="24">
        <v>6</v>
      </c>
      <c r="C21" s="58">
        <v>6</v>
      </c>
      <c r="D21" s="43">
        <f t="shared" si="2"/>
        <v>1</v>
      </c>
      <c r="E21" s="25">
        <f t="shared" si="1"/>
        <v>0.6</v>
      </c>
      <c r="F21" s="20"/>
      <c r="G21" s="19"/>
      <c r="H21" s="19"/>
      <c r="I21" s="19"/>
      <c r="J21" s="19"/>
      <c r="K21" s="21"/>
      <c r="L21" s="19"/>
    </row>
    <row r="22" spans="1:14" x14ac:dyDescent="0.2">
      <c r="A22" s="29">
        <v>43281</v>
      </c>
      <c r="B22" s="24">
        <v>6</v>
      </c>
      <c r="C22" s="58">
        <v>6</v>
      </c>
      <c r="D22" s="43">
        <f t="shared" si="2"/>
        <v>1</v>
      </c>
      <c r="E22" s="25">
        <f t="shared" si="1"/>
        <v>0.6</v>
      </c>
      <c r="F22" s="20"/>
      <c r="G22" s="19"/>
      <c r="H22" s="19"/>
      <c r="I22" s="19"/>
      <c r="J22" s="19"/>
      <c r="K22" s="21"/>
      <c r="L22" s="19"/>
    </row>
    <row r="23" spans="1:14" x14ac:dyDescent="0.2">
      <c r="A23" s="29">
        <v>43312</v>
      </c>
      <c r="B23" s="24">
        <v>3</v>
      </c>
      <c r="C23" s="58">
        <v>3</v>
      </c>
      <c r="D23" s="43">
        <f t="shared" si="2"/>
        <v>1</v>
      </c>
      <c r="E23" s="25">
        <f t="shared" si="1"/>
        <v>0.6</v>
      </c>
      <c r="F23" s="20"/>
      <c r="G23" s="19"/>
      <c r="H23" s="19"/>
      <c r="I23" s="19"/>
      <c r="J23" s="19"/>
      <c r="K23" s="21"/>
      <c r="L23" s="19"/>
    </row>
    <row r="24" spans="1:14" x14ac:dyDescent="0.2">
      <c r="A24" s="29">
        <v>43343</v>
      </c>
      <c r="B24" s="24">
        <v>2</v>
      </c>
      <c r="C24" s="58">
        <v>4</v>
      </c>
      <c r="D24" s="43">
        <f t="shared" si="2"/>
        <v>0.5</v>
      </c>
      <c r="E24" s="25">
        <f t="shared" si="1"/>
        <v>0.6</v>
      </c>
      <c r="F24" s="20"/>
      <c r="G24" s="19"/>
      <c r="H24" s="19"/>
      <c r="I24" s="19"/>
      <c r="J24" s="19"/>
      <c r="K24" s="21"/>
      <c r="L24" s="19"/>
    </row>
    <row r="25" spans="1:14" x14ac:dyDescent="0.2">
      <c r="A25" s="29">
        <v>43373</v>
      </c>
      <c r="B25" s="24">
        <v>4</v>
      </c>
      <c r="C25" s="24">
        <v>3</v>
      </c>
      <c r="D25" s="43">
        <f t="shared" si="2"/>
        <v>1</v>
      </c>
      <c r="E25" s="25">
        <f t="shared" si="1"/>
        <v>0.6</v>
      </c>
      <c r="F25" s="20"/>
      <c r="G25" s="19"/>
      <c r="H25" s="19"/>
      <c r="I25" s="19"/>
      <c r="J25" s="19"/>
      <c r="K25" s="21"/>
      <c r="L25" s="19"/>
    </row>
    <row r="26" spans="1:14" x14ac:dyDescent="0.2">
      <c r="A26" s="29">
        <v>43404</v>
      </c>
      <c r="B26" s="24">
        <v>3</v>
      </c>
      <c r="C26" s="24">
        <v>3</v>
      </c>
      <c r="D26" s="43">
        <f t="shared" si="2"/>
        <v>1</v>
      </c>
      <c r="E26" s="25">
        <f t="shared" si="1"/>
        <v>0.6</v>
      </c>
      <c r="F26" s="20"/>
      <c r="G26" s="19"/>
      <c r="H26" s="19"/>
      <c r="I26" s="19"/>
      <c r="J26" s="19"/>
      <c r="K26" s="21"/>
      <c r="L26" s="19"/>
    </row>
    <row r="27" spans="1:14" x14ac:dyDescent="0.2">
      <c r="A27" s="29">
        <v>43434</v>
      </c>
      <c r="B27" s="24">
        <v>4</v>
      </c>
      <c r="C27" s="24">
        <v>5</v>
      </c>
      <c r="D27" s="43">
        <f t="shared" si="2"/>
        <v>0.8</v>
      </c>
      <c r="E27" s="25">
        <f t="shared" si="1"/>
        <v>0.6</v>
      </c>
      <c r="F27" s="20"/>
      <c r="G27" s="19"/>
      <c r="H27" s="19"/>
      <c r="I27" s="19"/>
      <c r="J27" s="19"/>
      <c r="K27" s="21"/>
      <c r="L27" s="19"/>
    </row>
    <row r="28" spans="1:14" x14ac:dyDescent="0.2">
      <c r="A28" s="29">
        <v>43465</v>
      </c>
      <c r="B28" s="24">
        <v>3</v>
      </c>
      <c r="C28" s="24">
        <v>4</v>
      </c>
      <c r="D28" s="43">
        <f t="shared" si="2"/>
        <v>0.75</v>
      </c>
      <c r="E28" s="25">
        <f t="shared" si="1"/>
        <v>0.6</v>
      </c>
      <c r="F28" s="20"/>
      <c r="G28" s="19"/>
      <c r="H28" s="19"/>
      <c r="I28" s="19"/>
      <c r="J28" s="19"/>
      <c r="K28" s="21"/>
      <c r="L28" s="19"/>
    </row>
    <row r="29" spans="1:14" ht="11.25" customHeight="1" x14ac:dyDescent="0.2">
      <c r="A29" s="22" t="s">
        <v>20</v>
      </c>
      <c r="B29" s="31">
        <f>SUM(B17:B28)</f>
        <v>43</v>
      </c>
      <c r="C29" s="31">
        <f>SUM(C17:C28)</f>
        <v>46</v>
      </c>
      <c r="D29" s="44">
        <f>IF(ISBLANK(C29),0,AVERAGE(D17:D28))</f>
        <v>0.92083333333333339</v>
      </c>
      <c r="E29" s="32">
        <f t="shared" si="1"/>
        <v>0.6</v>
      </c>
      <c r="F29" s="20"/>
      <c r="G29" s="19"/>
      <c r="H29" s="19"/>
      <c r="I29" s="19"/>
      <c r="J29" s="19"/>
      <c r="K29" s="21"/>
    </row>
    <row r="30" spans="1:14" ht="11.25" customHeight="1" x14ac:dyDescent="0.2">
      <c r="A30" s="33" t="s">
        <v>29</v>
      </c>
      <c r="B30" s="83" t="s">
        <v>31</v>
      </c>
      <c r="C30" s="84"/>
      <c r="D30" s="40" t="s">
        <v>36</v>
      </c>
      <c r="E30" s="38" t="s">
        <v>30</v>
      </c>
      <c r="F30" s="19"/>
      <c r="G30" s="19"/>
      <c r="H30" s="19"/>
      <c r="I30" s="19"/>
      <c r="J30" s="19"/>
      <c r="K30" s="21"/>
    </row>
    <row r="31" spans="1:14" ht="11.25" customHeight="1" x14ac:dyDescent="0.2">
      <c r="A31" s="30" t="s">
        <v>32</v>
      </c>
      <c r="B31" s="85" t="s">
        <v>34</v>
      </c>
      <c r="C31" s="86"/>
      <c r="D31" s="41" t="s">
        <v>33</v>
      </c>
      <c r="E31" s="39" t="s">
        <v>35</v>
      </c>
      <c r="F31" s="59"/>
      <c r="G31" s="59"/>
      <c r="H31" s="59"/>
      <c r="I31" s="59"/>
      <c r="J31" s="59"/>
      <c r="K31" s="27"/>
      <c r="M31" s="45"/>
    </row>
    <row r="32" spans="1:14" x14ac:dyDescent="0.2">
      <c r="A32" s="104" t="s">
        <v>21</v>
      </c>
      <c r="B32" s="105"/>
      <c r="C32" s="105"/>
      <c r="D32" s="105"/>
      <c r="E32" s="105"/>
      <c r="F32" s="106"/>
      <c r="G32" s="107"/>
      <c r="H32" s="90" t="s">
        <v>22</v>
      </c>
      <c r="I32" s="108"/>
      <c r="J32" s="108"/>
      <c r="K32" s="91"/>
      <c r="M32" s="45"/>
      <c r="N32" s="46"/>
    </row>
    <row r="33" spans="1:11" ht="36" customHeight="1" x14ac:dyDescent="0.2">
      <c r="A33" s="48">
        <f>A17</f>
        <v>43130</v>
      </c>
      <c r="B33" s="78" t="s">
        <v>64</v>
      </c>
      <c r="C33" s="78"/>
      <c r="D33" s="78"/>
      <c r="E33" s="78"/>
      <c r="F33" s="78"/>
      <c r="G33" s="79"/>
      <c r="H33" s="109"/>
      <c r="I33" s="110"/>
      <c r="J33" s="110"/>
      <c r="K33" s="111"/>
    </row>
    <row r="34" spans="1:11" ht="36" customHeight="1" x14ac:dyDescent="0.2">
      <c r="A34" s="67"/>
      <c r="B34" s="60"/>
      <c r="C34" s="60"/>
      <c r="D34" s="60"/>
      <c r="E34" s="60"/>
      <c r="F34" s="60"/>
      <c r="G34" s="68"/>
      <c r="H34" s="72"/>
      <c r="I34" s="73"/>
      <c r="J34" s="73"/>
      <c r="K34" s="74"/>
    </row>
    <row r="35" spans="1:11" ht="36" customHeight="1" x14ac:dyDescent="0.2">
      <c r="A35" s="47">
        <f>A18</f>
        <v>43159</v>
      </c>
      <c r="B35" s="69" t="s">
        <v>64</v>
      </c>
      <c r="C35" s="70"/>
      <c r="D35" s="70"/>
      <c r="E35" s="70"/>
      <c r="F35" s="70"/>
      <c r="G35" s="71"/>
      <c r="H35" s="72"/>
      <c r="I35" s="73"/>
      <c r="J35" s="73"/>
      <c r="K35" s="74"/>
    </row>
    <row r="36" spans="1:11" ht="36" customHeight="1" x14ac:dyDescent="0.2">
      <c r="A36" s="67"/>
      <c r="B36" s="60"/>
      <c r="C36" s="60"/>
      <c r="D36" s="60"/>
      <c r="E36" s="60"/>
      <c r="F36" s="60"/>
      <c r="G36" s="68"/>
      <c r="H36" s="72"/>
      <c r="I36" s="73"/>
      <c r="J36" s="73"/>
      <c r="K36" s="74"/>
    </row>
    <row r="37" spans="1:11" ht="36" customHeight="1" x14ac:dyDescent="0.2">
      <c r="A37" s="47">
        <f>A19</f>
        <v>43190</v>
      </c>
      <c r="B37" s="69" t="s">
        <v>64</v>
      </c>
      <c r="C37" s="70"/>
      <c r="D37" s="70"/>
      <c r="E37" s="70"/>
      <c r="F37" s="70"/>
      <c r="G37" s="71"/>
      <c r="H37" s="72"/>
      <c r="I37" s="73"/>
      <c r="J37" s="73"/>
      <c r="K37" s="74"/>
    </row>
    <row r="38" spans="1:11" ht="36" customHeight="1" x14ac:dyDescent="0.2">
      <c r="A38" s="67"/>
      <c r="B38" s="60"/>
      <c r="C38" s="60"/>
      <c r="D38" s="60"/>
      <c r="E38" s="60"/>
      <c r="F38" s="60"/>
      <c r="G38" s="68"/>
      <c r="H38" s="72"/>
      <c r="I38" s="73"/>
      <c r="J38" s="73"/>
      <c r="K38" s="74"/>
    </row>
    <row r="39" spans="1:11" ht="36" customHeight="1" x14ac:dyDescent="0.2">
      <c r="A39" s="47">
        <f>A20</f>
        <v>43220</v>
      </c>
      <c r="B39" s="69" t="s">
        <v>64</v>
      </c>
      <c r="C39" s="70"/>
      <c r="D39" s="70"/>
      <c r="E39" s="70"/>
      <c r="F39" s="70"/>
      <c r="G39" s="71"/>
      <c r="H39" s="72"/>
      <c r="I39" s="73"/>
      <c r="J39" s="73"/>
      <c r="K39" s="74"/>
    </row>
    <row r="40" spans="1:11" ht="36" customHeight="1" x14ac:dyDescent="0.2">
      <c r="A40" s="67"/>
      <c r="B40" s="60"/>
      <c r="C40" s="60"/>
      <c r="D40" s="60"/>
      <c r="E40" s="60"/>
      <c r="F40" s="60"/>
      <c r="G40" s="68"/>
      <c r="H40" s="72"/>
      <c r="I40" s="73"/>
      <c r="J40" s="73"/>
      <c r="K40" s="74"/>
    </row>
    <row r="41" spans="1:11" ht="36" customHeight="1" x14ac:dyDescent="0.2">
      <c r="A41" s="47">
        <f>A21</f>
        <v>43251</v>
      </c>
      <c r="B41" s="69" t="s">
        <v>64</v>
      </c>
      <c r="C41" s="70"/>
      <c r="D41" s="70"/>
      <c r="E41" s="70"/>
      <c r="F41" s="70"/>
      <c r="G41" s="71"/>
      <c r="H41" s="72"/>
      <c r="I41" s="73"/>
      <c r="J41" s="73"/>
      <c r="K41" s="74"/>
    </row>
    <row r="42" spans="1:11" ht="36" customHeight="1" x14ac:dyDescent="0.2">
      <c r="A42" s="67"/>
      <c r="B42" s="60"/>
      <c r="C42" s="60"/>
      <c r="D42" s="60"/>
      <c r="E42" s="60"/>
      <c r="F42" s="60"/>
      <c r="G42" s="68"/>
      <c r="H42" s="72"/>
      <c r="I42" s="73"/>
      <c r="J42" s="73"/>
      <c r="K42" s="74"/>
    </row>
    <row r="43" spans="1:11" ht="36" customHeight="1" x14ac:dyDescent="0.2">
      <c r="A43" s="47">
        <f>A22</f>
        <v>43281</v>
      </c>
      <c r="B43" s="69" t="s">
        <v>73</v>
      </c>
      <c r="C43" s="70"/>
      <c r="D43" s="70"/>
      <c r="E43" s="70"/>
      <c r="F43" s="70"/>
      <c r="G43" s="71"/>
      <c r="H43" s="72"/>
      <c r="I43" s="73"/>
      <c r="J43" s="73"/>
      <c r="K43" s="74"/>
    </row>
    <row r="44" spans="1:11" ht="36" customHeight="1" x14ac:dyDescent="0.2">
      <c r="A44" s="67"/>
      <c r="B44" s="60"/>
      <c r="C44" s="60"/>
      <c r="D44" s="60"/>
      <c r="E44" s="60"/>
      <c r="F44" s="60"/>
      <c r="G44" s="68"/>
      <c r="H44" s="72"/>
      <c r="I44" s="73"/>
      <c r="J44" s="73"/>
      <c r="K44" s="74"/>
    </row>
    <row r="45" spans="1:11" ht="36" customHeight="1" x14ac:dyDescent="0.2">
      <c r="A45" s="47">
        <f>A23</f>
        <v>43312</v>
      </c>
      <c r="B45" s="69" t="s">
        <v>74</v>
      </c>
      <c r="C45" s="70"/>
      <c r="D45" s="70"/>
      <c r="E45" s="70"/>
      <c r="F45" s="70"/>
      <c r="G45" s="71"/>
      <c r="H45" s="72"/>
      <c r="I45" s="73"/>
      <c r="J45" s="73"/>
      <c r="K45" s="74"/>
    </row>
    <row r="46" spans="1:11" ht="36" customHeight="1" x14ac:dyDescent="0.2">
      <c r="A46" s="67"/>
      <c r="B46" s="60"/>
      <c r="C46" s="60"/>
      <c r="D46" s="60"/>
      <c r="E46" s="60"/>
      <c r="F46" s="60"/>
      <c r="G46" s="68"/>
      <c r="H46" s="72"/>
      <c r="I46" s="73"/>
      <c r="J46" s="73"/>
      <c r="K46" s="74"/>
    </row>
    <row r="47" spans="1:11" ht="36" customHeight="1" x14ac:dyDescent="0.2">
      <c r="A47" s="47">
        <f>A24</f>
        <v>43343</v>
      </c>
      <c r="B47" s="69" t="s">
        <v>74</v>
      </c>
      <c r="C47" s="70"/>
      <c r="D47" s="70"/>
      <c r="E47" s="70"/>
      <c r="F47" s="70"/>
      <c r="G47" s="71"/>
      <c r="H47" s="72"/>
      <c r="I47" s="73"/>
      <c r="J47" s="73"/>
      <c r="K47" s="74"/>
    </row>
    <row r="48" spans="1:11" ht="36" customHeight="1" x14ac:dyDescent="0.2">
      <c r="A48" s="67"/>
      <c r="B48" s="60"/>
      <c r="C48" s="60"/>
      <c r="D48" s="60"/>
      <c r="E48" s="60"/>
      <c r="F48" s="60"/>
      <c r="G48" s="68"/>
      <c r="H48" s="72"/>
      <c r="I48" s="73"/>
      <c r="J48" s="73"/>
      <c r="K48" s="74"/>
    </row>
    <row r="49" spans="1:11" ht="36" customHeight="1" x14ac:dyDescent="0.2">
      <c r="A49" s="47">
        <f>A25</f>
        <v>43373</v>
      </c>
      <c r="B49" s="69" t="s">
        <v>75</v>
      </c>
      <c r="C49" s="70"/>
      <c r="D49" s="70"/>
      <c r="E49" s="70"/>
      <c r="F49" s="70"/>
      <c r="G49" s="71"/>
      <c r="H49" s="72"/>
      <c r="I49" s="73"/>
      <c r="J49" s="73"/>
      <c r="K49" s="74"/>
    </row>
    <row r="50" spans="1:11" ht="36" customHeight="1" x14ac:dyDescent="0.2">
      <c r="A50" s="67"/>
      <c r="B50" s="60"/>
      <c r="C50" s="60"/>
      <c r="D50" s="60"/>
      <c r="E50" s="60"/>
      <c r="F50" s="60"/>
      <c r="G50" s="68"/>
      <c r="H50" s="72"/>
      <c r="I50" s="73"/>
      <c r="J50" s="73"/>
      <c r="K50" s="74"/>
    </row>
    <row r="51" spans="1:11" ht="36" customHeight="1" x14ac:dyDescent="0.2">
      <c r="A51" s="47">
        <f>A26</f>
        <v>43404</v>
      </c>
      <c r="B51" s="69" t="s">
        <v>78</v>
      </c>
      <c r="C51" s="70"/>
      <c r="D51" s="70"/>
      <c r="E51" s="70"/>
      <c r="F51" s="70"/>
      <c r="G51" s="71"/>
      <c r="H51" s="72"/>
      <c r="I51" s="73"/>
      <c r="J51" s="73"/>
      <c r="K51" s="74"/>
    </row>
    <row r="52" spans="1:11" ht="36" customHeight="1" x14ac:dyDescent="0.2">
      <c r="A52" s="67"/>
      <c r="B52" s="60"/>
      <c r="C52" s="60"/>
      <c r="D52" s="60"/>
      <c r="E52" s="60"/>
      <c r="F52" s="60"/>
      <c r="G52" s="68"/>
      <c r="H52" s="72"/>
      <c r="I52" s="73"/>
      <c r="J52" s="73"/>
      <c r="K52" s="74"/>
    </row>
    <row r="53" spans="1:11" ht="36" customHeight="1" x14ac:dyDescent="0.2">
      <c r="A53" s="47">
        <f>A27</f>
        <v>43434</v>
      </c>
      <c r="B53" s="69" t="s">
        <v>79</v>
      </c>
      <c r="C53" s="70"/>
      <c r="D53" s="70"/>
      <c r="E53" s="70"/>
      <c r="F53" s="70"/>
      <c r="G53" s="71"/>
      <c r="H53" s="61"/>
      <c r="I53" s="62"/>
      <c r="J53" s="62"/>
      <c r="K53" s="63"/>
    </row>
    <row r="54" spans="1:11" ht="36" customHeight="1" x14ac:dyDescent="0.2">
      <c r="A54" s="67"/>
      <c r="B54" s="60"/>
      <c r="C54" s="60"/>
      <c r="D54" s="60"/>
      <c r="E54" s="60"/>
      <c r="F54" s="60"/>
      <c r="G54" s="68"/>
      <c r="H54" s="72"/>
      <c r="I54" s="73"/>
      <c r="J54" s="73"/>
      <c r="K54" s="74"/>
    </row>
    <row r="55" spans="1:11" ht="36" customHeight="1" x14ac:dyDescent="0.2">
      <c r="A55" s="47">
        <f>A28</f>
        <v>43465</v>
      </c>
      <c r="B55" s="69" t="s">
        <v>83</v>
      </c>
      <c r="C55" s="70"/>
      <c r="D55" s="70"/>
      <c r="E55" s="70"/>
      <c r="F55" s="70"/>
      <c r="G55" s="71"/>
      <c r="H55" s="72"/>
      <c r="I55" s="73"/>
      <c r="J55" s="73"/>
      <c r="K55" s="74"/>
    </row>
    <row r="56" spans="1:11" ht="36" customHeight="1" x14ac:dyDescent="0.2">
      <c r="A56" s="64"/>
      <c r="B56" s="65"/>
      <c r="C56" s="65"/>
      <c r="D56" s="65"/>
      <c r="E56" s="65"/>
      <c r="F56" s="65"/>
      <c r="G56" s="66"/>
      <c r="H56" s="75"/>
      <c r="I56" s="76"/>
      <c r="J56" s="76"/>
      <c r="K56" s="77"/>
    </row>
    <row r="57" spans="1:11" x14ac:dyDescent="0.2">
      <c r="H57" s="28" t="s">
        <v>27</v>
      </c>
      <c r="I57" s="28"/>
      <c r="J57" s="28"/>
      <c r="K57" s="28"/>
    </row>
    <row r="58" spans="1:11" x14ac:dyDescent="0.2">
      <c r="H58" s="28" t="s">
        <v>23</v>
      </c>
      <c r="I58" s="28"/>
      <c r="J58" s="28"/>
      <c r="K58" s="28"/>
    </row>
    <row r="59" spans="1:11" x14ac:dyDescent="0.2">
      <c r="H59" s="28" t="s">
        <v>24</v>
      </c>
      <c r="I59" s="28"/>
      <c r="J59" s="28"/>
      <c r="K59" s="28"/>
    </row>
  </sheetData>
  <mergeCells count="68">
    <mergeCell ref="A54:G54"/>
    <mergeCell ref="H54:K54"/>
    <mergeCell ref="B55:G55"/>
    <mergeCell ref="H55:K55"/>
    <mergeCell ref="A56:G56"/>
    <mergeCell ref="H56:K56"/>
    <mergeCell ref="B51:G51"/>
    <mergeCell ref="A52:G52"/>
    <mergeCell ref="H52:K52"/>
    <mergeCell ref="B53:G53"/>
    <mergeCell ref="H53:K53"/>
    <mergeCell ref="H51:K51"/>
    <mergeCell ref="A1:A3"/>
    <mergeCell ref="B1:H1"/>
    <mergeCell ref="I1:K1"/>
    <mergeCell ref="B2:H3"/>
    <mergeCell ref="I2:K2"/>
    <mergeCell ref="I3:K3"/>
    <mergeCell ref="B33:G33"/>
    <mergeCell ref="H33:K33"/>
    <mergeCell ref="B5:C5"/>
    <mergeCell ref="D5:F5"/>
    <mergeCell ref="H5:K5"/>
    <mergeCell ref="B8:K8"/>
    <mergeCell ref="A14:E15"/>
    <mergeCell ref="B30:C30"/>
    <mergeCell ref="B31:C31"/>
    <mergeCell ref="A32:G32"/>
    <mergeCell ref="H32:K32"/>
    <mergeCell ref="H12:K12"/>
    <mergeCell ref="A9:A10"/>
    <mergeCell ref="B9:K9"/>
    <mergeCell ref="B10:K10"/>
    <mergeCell ref="B12:F12"/>
    <mergeCell ref="H34:K34"/>
    <mergeCell ref="B35:G35"/>
    <mergeCell ref="H35:K35"/>
    <mergeCell ref="H36:K36"/>
    <mergeCell ref="A34:G34"/>
    <mergeCell ref="A36:G36"/>
    <mergeCell ref="H42:K42"/>
    <mergeCell ref="B37:G37"/>
    <mergeCell ref="H37:K37"/>
    <mergeCell ref="H38:K38"/>
    <mergeCell ref="H39:K39"/>
    <mergeCell ref="H40:K40"/>
    <mergeCell ref="H41:K41"/>
    <mergeCell ref="A38:G38"/>
    <mergeCell ref="B39:G39"/>
    <mergeCell ref="A40:G40"/>
    <mergeCell ref="B41:G41"/>
    <mergeCell ref="A42:G42"/>
    <mergeCell ref="B47:G47"/>
    <mergeCell ref="A48:G48"/>
    <mergeCell ref="B49:G49"/>
    <mergeCell ref="A50:G50"/>
    <mergeCell ref="H43:K43"/>
    <mergeCell ref="H44:K44"/>
    <mergeCell ref="H45:K45"/>
    <mergeCell ref="H46:K46"/>
    <mergeCell ref="H47:K47"/>
    <mergeCell ref="H48:K48"/>
    <mergeCell ref="H49:K49"/>
    <mergeCell ref="H50:K50"/>
    <mergeCell ref="B43:G43"/>
    <mergeCell ref="A44:G44"/>
    <mergeCell ref="B45:G45"/>
    <mergeCell ref="A46:G46"/>
  </mergeCells>
  <conditionalFormatting sqref="D17:D28">
    <cfRule type="containsBlanks" dxfId="23" priority="26">
      <formula>LEN(TRIM(D17))=0</formula>
    </cfRule>
    <cfRule type="cellIs" dxfId="22" priority="27" operator="lessThan">
      <formula>0.7</formula>
    </cfRule>
    <cfRule type="cellIs" dxfId="21" priority="28" operator="greaterThan">
      <formula>0.9</formula>
    </cfRule>
    <cfRule type="cellIs" dxfId="20" priority="29" operator="between">
      <formula>0.7</formula>
      <formula>0.9</formula>
    </cfRule>
    <cfRule type="colorScale" priority="30">
      <colorScale>
        <cfvo type="percent" val="0.69"/>
        <cfvo type="percent" val="0.7"/>
        <cfvo type="percent" val="0.9"/>
        <color rgb="FFF8696B"/>
        <color rgb="FFFFEB84"/>
        <color rgb="FF63BE7B"/>
      </colorScale>
    </cfRule>
  </conditionalFormatting>
  <conditionalFormatting sqref="D22:D28">
    <cfRule type="containsBlanks" dxfId="19" priority="21">
      <formula>LEN(TRIM(D22))=0</formula>
    </cfRule>
    <cfRule type="cellIs" dxfId="18" priority="22" operator="lessThan">
      <formula>0.7</formula>
    </cfRule>
    <cfRule type="cellIs" dxfId="17" priority="23" operator="greaterThan">
      <formula>0.9</formula>
    </cfRule>
    <cfRule type="cellIs" dxfId="16" priority="24" operator="between">
      <formula>0.7</formula>
      <formula>0.9</formula>
    </cfRule>
    <cfRule type="colorScale" priority="25">
      <colorScale>
        <cfvo type="percent" val="0.69"/>
        <cfvo type="percent" val="0.7"/>
        <cfvo type="percent" val="0.9"/>
        <color rgb="FFF8696B"/>
        <color rgb="FFFFEB84"/>
        <color rgb="FF63BE7B"/>
      </colorScale>
    </cfRule>
  </conditionalFormatting>
  <conditionalFormatting sqref="D17:D28">
    <cfRule type="containsBlanks" dxfId="15" priority="16">
      <formula>LEN(TRIM(D17))=0</formula>
    </cfRule>
    <cfRule type="cellIs" dxfId="14" priority="17" operator="lessThan">
      <formula>0.7</formula>
    </cfRule>
    <cfRule type="cellIs" dxfId="13" priority="18" operator="greaterThan">
      <formula>0.9</formula>
    </cfRule>
    <cfRule type="cellIs" dxfId="12" priority="19" operator="between">
      <formula>0.7</formula>
      <formula>0.9</formula>
    </cfRule>
    <cfRule type="colorScale" priority="20">
      <colorScale>
        <cfvo type="percent" val="0.69"/>
        <cfvo type="percent" val="0.7"/>
        <cfvo type="percent" val="0.9"/>
        <color rgb="FFF8696B"/>
        <color rgb="FFFFEB84"/>
        <color rgb="FF63BE7B"/>
      </colorScale>
    </cfRule>
  </conditionalFormatting>
  <conditionalFormatting sqref="D29">
    <cfRule type="containsBlanks" dxfId="11" priority="11">
      <formula>LEN(TRIM(D29))=0</formula>
    </cfRule>
    <cfRule type="cellIs" dxfId="10" priority="12" operator="lessThan">
      <formula>0.7</formula>
    </cfRule>
    <cfRule type="cellIs" dxfId="9" priority="13" operator="greaterThan">
      <formula>0.9</formula>
    </cfRule>
    <cfRule type="cellIs" dxfId="8" priority="14" operator="between">
      <formula>0.7</formula>
      <formula>0.9</formula>
    </cfRule>
    <cfRule type="colorScale" priority="15">
      <colorScale>
        <cfvo type="percent" val="0.69"/>
        <cfvo type="percent" val="0.7"/>
        <cfvo type="percent" val="0.9"/>
        <color rgb="FFF8696B"/>
        <color rgb="FFFFEB84"/>
        <color rgb="FF63BE7B"/>
      </colorScale>
    </cfRule>
  </conditionalFormatting>
  <conditionalFormatting sqref="D29">
    <cfRule type="containsBlanks" dxfId="7" priority="6">
      <formula>LEN(TRIM(D29))=0</formula>
    </cfRule>
    <cfRule type="cellIs" dxfId="6" priority="7" operator="lessThan">
      <formula>0.7</formula>
    </cfRule>
    <cfRule type="cellIs" dxfId="5" priority="8" operator="greaterThan">
      <formula>0.9</formula>
    </cfRule>
    <cfRule type="cellIs" dxfId="4" priority="9" operator="between">
      <formula>0.7</formula>
      <formula>0.9</formula>
    </cfRule>
    <cfRule type="colorScale" priority="10">
      <colorScale>
        <cfvo type="percent" val="0.69"/>
        <cfvo type="percent" val="0.7"/>
        <cfvo type="percent" val="0.9"/>
        <color rgb="FFF8696B"/>
        <color rgb="FFFFEB84"/>
        <color rgb="FF63BE7B"/>
      </colorScale>
    </cfRule>
  </conditionalFormatting>
  <conditionalFormatting sqref="D29">
    <cfRule type="containsBlanks" dxfId="3" priority="1">
      <formula>LEN(TRIM(D29))=0</formula>
    </cfRule>
    <cfRule type="cellIs" dxfId="2" priority="2" operator="lessThan">
      <formula>0.7</formula>
    </cfRule>
    <cfRule type="cellIs" dxfId="1" priority="3" operator="greaterThan">
      <formula>0.9</formula>
    </cfRule>
    <cfRule type="cellIs" dxfId="0" priority="4" operator="between">
      <formula>0.7</formula>
      <formula>0.9</formula>
    </cfRule>
    <cfRule type="colorScale" priority="5">
      <colorScale>
        <cfvo type="percent" val="0.69"/>
        <cfvo type="percent" val="0.7"/>
        <cfvo type="percent" val="0.9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 moveWithCells="1">
                  <from>
                    <xdr:col>1</xdr:col>
                    <xdr:colOff>390525</xdr:colOff>
                    <xdr:row>11</xdr:row>
                    <xdr:rowOff>257175</xdr:rowOff>
                  </from>
                  <to>
                    <xdr:col>2</xdr:col>
                    <xdr:colOff>247650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 moveWithCells="1">
                  <from>
                    <xdr:col>3</xdr:col>
                    <xdr:colOff>190500</xdr:colOff>
                    <xdr:row>11</xdr:row>
                    <xdr:rowOff>257175</xdr:rowOff>
                  </from>
                  <to>
                    <xdr:col>3</xdr:col>
                    <xdr:colOff>495300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Option Button 3">
              <controlPr defaultSize="0" autoFill="0" autoLine="0" autoPict="0">
                <anchor moveWithCells="1">
                  <from>
                    <xdr:col>4</xdr:col>
                    <xdr:colOff>200025</xdr:colOff>
                    <xdr:row>11</xdr:row>
                    <xdr:rowOff>257175</xdr:rowOff>
                  </from>
                  <to>
                    <xdr:col>4</xdr:col>
                    <xdr:colOff>504825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Option Button 4">
              <controlPr defaultSize="0" autoFill="0" autoLine="0" autoPict="0">
                <anchor moveWithCells="1">
                  <from>
                    <xdr:col>5</xdr:col>
                    <xdr:colOff>304800</xdr:colOff>
                    <xdr:row>11</xdr:row>
                    <xdr:rowOff>257175</xdr:rowOff>
                  </from>
                  <to>
                    <xdr:col>5</xdr:col>
                    <xdr:colOff>609600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Option Button 5">
              <controlPr defaultSize="0" autoFill="0" autoLine="0" autoPict="0">
                <anchor moveWithCells="1">
                  <from>
                    <xdr:col>5</xdr:col>
                    <xdr:colOff>800100</xdr:colOff>
                    <xdr:row>11</xdr:row>
                    <xdr:rowOff>257175</xdr:rowOff>
                  </from>
                  <to>
                    <xdr:col>6</xdr:col>
                    <xdr:colOff>257175</xdr:colOff>
                    <xdr:row>13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62</vt:lpstr>
      <vt:lpstr>63</vt:lpstr>
      <vt:lpstr>64</vt:lpstr>
      <vt:lpstr>'62'!Área_de_impresión</vt:lpstr>
      <vt:lpstr>'62'!Títulos_a_imprimir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REYNALDO ROA PARRA</dc:creator>
  <cp:lastModifiedBy>DIANA CAROLINA AVILA PINZON</cp:lastModifiedBy>
  <cp:lastPrinted>2017-04-18T17:12:24Z</cp:lastPrinted>
  <dcterms:created xsi:type="dcterms:W3CDTF">2015-02-25T14:06:00Z</dcterms:created>
  <dcterms:modified xsi:type="dcterms:W3CDTF">2018-12-31T14:37:31Z</dcterms:modified>
</cp:coreProperties>
</file>