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harts/chart2.xml" ContentType="application/vnd.openxmlformats-officedocument.drawingml.chart+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3.xml" ContentType="application/vnd.openxmlformats-officedocument.drawingml.chart+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harts/chart4.xml" ContentType="application/vnd.openxmlformats-officedocument.drawingml.chart+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harts/chart5.xml" ContentType="application/vnd.openxmlformats-officedocument.drawingml.chart+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harts/chart6.xml" ContentType="application/vnd.openxmlformats-officedocument.drawingml.chart+xml"/>
  <Override PartName="/xl/drawings/drawing7.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harts/chart7.xml" ContentType="application/vnd.openxmlformats-officedocument.drawingml.chart+xml"/>
  <Override PartName="/xl/drawings/drawing8.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Indicadores de Gestion\Año 2018\"/>
    </mc:Choice>
  </mc:AlternateContent>
  <bookViews>
    <workbookView xWindow="0" yWindow="0" windowWidth="19440" windowHeight="9540" activeTab="7"/>
  </bookViews>
  <sheets>
    <sheet name="65" sheetId="8" r:id="rId1"/>
    <sheet name="66" sheetId="7" r:id="rId2"/>
    <sheet name="67" sheetId="6" r:id="rId3"/>
    <sheet name="68" sheetId="5" r:id="rId4"/>
    <sheet name="69" sheetId="4" r:id="rId5"/>
    <sheet name="70" sheetId="1" r:id="rId6"/>
    <sheet name="71" sheetId="2" r:id="rId7"/>
    <sheet name="72" sheetId="3" r:id="rId8"/>
  </sheets>
  <definedNames>
    <definedName name="_Order1" hidden="1">255</definedName>
    <definedName name="_xlnm.Print_Area" localSheetId="0">'65'!$A$1:$K$60</definedName>
    <definedName name="_xlnm.Print_Area" localSheetId="1">'66'!$A$1:$K$60</definedName>
    <definedName name="_xlnm.Print_Area" localSheetId="2">'67'!$A$1:$K$60</definedName>
    <definedName name="_xlnm.Print_Area" localSheetId="3">'68'!$A$1:$K$60</definedName>
    <definedName name="_xlnm.Print_Area" localSheetId="4">'69'!$A$1:$K$60</definedName>
    <definedName name="_xlnm.Print_Area" localSheetId="5">'70'!$A$1:$K$60</definedName>
    <definedName name="_xlnm.Print_Titles" localSheetId="0">'65'!$1:$4</definedName>
    <definedName name="_xlnm.Print_Titles" localSheetId="1">'66'!$1:$4</definedName>
    <definedName name="_xlnm.Print_Titles" localSheetId="2">'67'!$1:$4</definedName>
    <definedName name="_xlnm.Print_Titles" localSheetId="3">'68'!$1:$4</definedName>
    <definedName name="_xlnm.Print_Titles" localSheetId="4">'69'!$1:$4</definedName>
    <definedName name="_xlnm.Print_Titles" localSheetId="5">'70'!$1:$4</definedName>
    <definedName name="wrn.Ventas." hidden="1">{#N/A,#N/A,TRUE,"Vtas Semanales"}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3" l="1"/>
  <c r="B27" i="5" l="1"/>
  <c r="B26" i="6"/>
  <c r="D28" i="4"/>
  <c r="B26" i="5"/>
  <c r="B25" i="5"/>
  <c r="A55" i="6"/>
  <c r="A53" i="6"/>
  <c r="A51" i="6"/>
  <c r="A51" i="5"/>
  <c r="A49" i="5"/>
  <c r="D27" i="3"/>
  <c r="D26" i="3"/>
  <c r="D25" i="3"/>
  <c r="D24" i="3"/>
  <c r="D23" i="3"/>
  <c r="D22" i="3"/>
  <c r="D21" i="3"/>
  <c r="D20" i="3"/>
  <c r="D19" i="3"/>
  <c r="D18" i="3"/>
  <c r="D17" i="3"/>
  <c r="D28" i="2"/>
  <c r="D25" i="2"/>
  <c r="D22" i="2"/>
  <c r="D19" i="2"/>
  <c r="D27" i="1"/>
  <c r="D26" i="1"/>
  <c r="D25" i="1"/>
  <c r="D24" i="1"/>
  <c r="D23" i="1"/>
  <c r="D22" i="1"/>
  <c r="D21" i="1"/>
  <c r="D20" i="1"/>
  <c r="D18" i="1"/>
  <c r="D27" i="5"/>
  <c r="D26" i="5"/>
  <c r="D25" i="5"/>
  <c r="D24" i="5"/>
  <c r="D23" i="5"/>
  <c r="D19" i="5"/>
  <c r="D22" i="5"/>
  <c r="D21" i="5"/>
  <c r="D20" i="5"/>
  <c r="D18" i="5"/>
  <c r="D17" i="5"/>
  <c r="D28" i="6"/>
  <c r="D26" i="6"/>
  <c r="D24" i="6"/>
  <c r="D22" i="6"/>
  <c r="D20" i="6"/>
  <c r="D18" i="6"/>
  <c r="D28" i="7"/>
  <c r="D22" i="7"/>
  <c r="D28" i="8"/>
  <c r="D27" i="8"/>
  <c r="D23" i="8"/>
  <c r="D26" i="8"/>
  <c r="D25" i="8"/>
  <c r="D24" i="8"/>
  <c r="D20" i="8"/>
  <c r="D19" i="8"/>
  <c r="D17" i="8"/>
  <c r="D18" i="8"/>
  <c r="D21" i="8"/>
  <c r="D22" i="8"/>
  <c r="D29" i="6"/>
  <c r="D29" i="1"/>
  <c r="C29" i="3"/>
  <c r="D29" i="3" s="1"/>
  <c r="B29" i="1"/>
  <c r="C29" i="1"/>
  <c r="B29" i="3"/>
  <c r="A55" i="8"/>
  <c r="A53" i="8"/>
  <c r="A51" i="8"/>
  <c r="A49" i="8"/>
  <c r="A47" i="8"/>
  <c r="A45" i="8"/>
  <c r="A43" i="8"/>
  <c r="A41" i="8"/>
  <c r="A39" i="8"/>
  <c r="A37" i="8"/>
  <c r="A35" i="8"/>
  <c r="A33" i="8"/>
  <c r="E18" i="8"/>
  <c r="E19" i="8"/>
  <c r="E20" i="8"/>
  <c r="E21" i="8"/>
  <c r="E22" i="8"/>
  <c r="E23" i="8"/>
  <c r="E24" i="8"/>
  <c r="E25" i="8"/>
  <c r="E26" i="8"/>
  <c r="E27" i="8"/>
  <c r="E28" i="8"/>
  <c r="E29" i="8"/>
  <c r="C29" i="8"/>
  <c r="B29" i="8"/>
  <c r="B12" i="8"/>
  <c r="A55" i="7"/>
  <c r="A53" i="7"/>
  <c r="A51" i="7"/>
  <c r="A49" i="7"/>
  <c r="A47" i="7"/>
  <c r="A45" i="7"/>
  <c r="A43" i="7"/>
  <c r="A41" i="7"/>
  <c r="A39" i="7"/>
  <c r="A37" i="7"/>
  <c r="A35" i="7"/>
  <c r="A33" i="7"/>
  <c r="E17" i="7"/>
  <c r="E18" i="7"/>
  <c r="E19" i="7"/>
  <c r="E20" i="7"/>
  <c r="E21" i="7"/>
  <c r="E22" i="7"/>
  <c r="E23" i="7"/>
  <c r="E24" i="7"/>
  <c r="E25" i="7"/>
  <c r="E26" i="7"/>
  <c r="E27" i="7"/>
  <c r="E28" i="7"/>
  <c r="E29" i="7"/>
  <c r="C29" i="7"/>
  <c r="D29" i="7"/>
  <c r="B29" i="7"/>
  <c r="B12" i="7"/>
  <c r="A55" i="3"/>
  <c r="A53" i="3"/>
  <c r="A51" i="3"/>
  <c r="A49" i="3"/>
  <c r="A47" i="3"/>
  <c r="A45" i="3"/>
  <c r="A43" i="3"/>
  <c r="A41" i="3"/>
  <c r="A39" i="3"/>
  <c r="A37" i="3"/>
  <c r="A35" i="3"/>
  <c r="A33" i="3"/>
  <c r="E17" i="3"/>
  <c r="E18" i="3"/>
  <c r="E19" i="3"/>
  <c r="E20" i="3"/>
  <c r="E21" i="3"/>
  <c r="E22" i="3"/>
  <c r="E23" i="3"/>
  <c r="E24" i="3"/>
  <c r="E25" i="3"/>
  <c r="E26" i="3"/>
  <c r="E27" i="3"/>
  <c r="E28" i="3"/>
  <c r="E29" i="3"/>
  <c r="B12" i="3"/>
  <c r="A55" i="2"/>
  <c r="A53" i="2"/>
  <c r="A51" i="2"/>
  <c r="A49" i="2"/>
  <c r="A47" i="2"/>
  <c r="A45" i="2"/>
  <c r="A43" i="2"/>
  <c r="A41" i="2"/>
  <c r="A39" i="2"/>
  <c r="A37" i="2"/>
  <c r="A35" i="2"/>
  <c r="A33" i="2"/>
  <c r="E17" i="2"/>
  <c r="E18" i="2"/>
  <c r="E19" i="2"/>
  <c r="E20" i="2"/>
  <c r="E21" i="2"/>
  <c r="E22" i="2"/>
  <c r="E23" i="2"/>
  <c r="E24" i="2"/>
  <c r="E25" i="2"/>
  <c r="E26" i="2"/>
  <c r="E27" i="2"/>
  <c r="E28" i="2"/>
  <c r="E29" i="2"/>
  <c r="C29" i="2"/>
  <c r="B29" i="2"/>
  <c r="B12" i="2"/>
  <c r="A49" i="6"/>
  <c r="A47" i="6"/>
  <c r="A45" i="6"/>
  <c r="A43" i="6"/>
  <c r="A41" i="6"/>
  <c r="A39" i="6"/>
  <c r="A37" i="6"/>
  <c r="A35" i="6"/>
  <c r="A33" i="6"/>
  <c r="E17" i="6"/>
  <c r="E18" i="6"/>
  <c r="E19" i="6"/>
  <c r="E20" i="6"/>
  <c r="E21" i="6"/>
  <c r="E22" i="6"/>
  <c r="E23" i="6"/>
  <c r="E24" i="6"/>
  <c r="E25" i="6"/>
  <c r="E26" i="6"/>
  <c r="E27" i="6"/>
  <c r="E28" i="6"/>
  <c r="E29" i="6"/>
  <c r="C29" i="6"/>
  <c r="B29" i="6"/>
  <c r="B12" i="6"/>
  <c r="A55" i="5"/>
  <c r="A53" i="5"/>
  <c r="A47" i="5"/>
  <c r="A45" i="5"/>
  <c r="A43" i="5"/>
  <c r="A41" i="5"/>
  <c r="A39" i="5"/>
  <c r="A37" i="5"/>
  <c r="A35" i="5"/>
  <c r="A33" i="5"/>
  <c r="E17" i="5"/>
  <c r="E18" i="5"/>
  <c r="E19" i="5"/>
  <c r="E20" i="5"/>
  <c r="E21" i="5"/>
  <c r="E22" i="5"/>
  <c r="E23" i="5"/>
  <c r="E24" i="5"/>
  <c r="E25" i="5"/>
  <c r="E26" i="5"/>
  <c r="E27" i="5"/>
  <c r="E28" i="5"/>
  <c r="E29" i="5"/>
  <c r="C29" i="5"/>
  <c r="D29" i="5"/>
  <c r="B29" i="5"/>
  <c r="B12" i="5"/>
  <c r="A55" i="4"/>
  <c r="A53" i="4"/>
  <c r="A51" i="4"/>
  <c r="A49" i="4"/>
  <c r="A47" i="4"/>
  <c r="A45" i="4"/>
  <c r="A43" i="4"/>
  <c r="A41" i="4"/>
  <c r="A39" i="4"/>
  <c r="A37" i="4"/>
  <c r="A35" i="4"/>
  <c r="A33" i="4"/>
  <c r="E17" i="4"/>
  <c r="E18" i="4"/>
  <c r="E19" i="4"/>
  <c r="E20" i="4"/>
  <c r="E21" i="4"/>
  <c r="E22" i="4"/>
  <c r="E23" i="4"/>
  <c r="E24" i="4"/>
  <c r="E25" i="4"/>
  <c r="E26" i="4"/>
  <c r="E27" i="4"/>
  <c r="E28" i="4"/>
  <c r="E29" i="4"/>
  <c r="C29" i="4"/>
  <c r="D29" i="4"/>
  <c r="B29" i="4"/>
  <c r="B12" i="4"/>
  <c r="A41" i="1"/>
  <c r="A39" i="1"/>
  <c r="A37" i="1"/>
  <c r="A35" i="1"/>
  <c r="A33" i="1"/>
  <c r="B12" i="1"/>
  <c r="E17" i="1"/>
  <c r="E18" i="1"/>
  <c r="E19" i="1"/>
  <c r="E20" i="1"/>
  <c r="E21" i="1"/>
  <c r="E22" i="1"/>
  <c r="E23" i="1"/>
  <c r="E24" i="1"/>
  <c r="E25" i="1"/>
  <c r="E26" i="1"/>
  <c r="E27" i="1"/>
  <c r="E28" i="1"/>
  <c r="E29" i="1"/>
  <c r="A55" i="1"/>
  <c r="A53" i="1"/>
  <c r="A51" i="1"/>
  <c r="A49" i="1"/>
  <c r="A47" i="1"/>
  <c r="A45" i="1"/>
  <c r="A43" i="1"/>
  <c r="D29" i="8" l="1"/>
  <c r="D29" i="2"/>
</calcChain>
</file>

<file path=xl/sharedStrings.xml><?xml version="1.0" encoding="utf-8"?>
<sst xmlns="http://schemas.openxmlformats.org/spreadsheetml/2006/main" count="451" uniqueCount="137">
  <si>
    <t>HOJA DE VIDA DE INDICADOR DE GESTION</t>
  </si>
  <si>
    <t>Objetivo:</t>
  </si>
  <si>
    <t>Estrategia:</t>
  </si>
  <si>
    <t>Proceso:</t>
  </si>
  <si>
    <t>Nombre del Indicador:</t>
  </si>
  <si>
    <t>Tipo Indicador:</t>
  </si>
  <si>
    <t>Eficacia</t>
  </si>
  <si>
    <t>N°</t>
  </si>
  <si>
    <t>Objetivo del Indicador:</t>
  </si>
  <si>
    <t>Formula:</t>
  </si>
  <si>
    <t>Unidad:</t>
  </si>
  <si>
    <t>Porcentaje</t>
  </si>
  <si>
    <t>Meta Ideal:</t>
  </si>
  <si>
    <t>Fuente:</t>
  </si>
  <si>
    <t>Responsable:</t>
  </si>
  <si>
    <t>Frecuencia:</t>
  </si>
  <si>
    <t xml:space="preserve">Mensual       Bimestral         Trimestral        Semestral         Anual  </t>
  </si>
  <si>
    <t>Fecha</t>
  </si>
  <si>
    <t>Resultado</t>
  </si>
  <si>
    <t>Meta</t>
  </si>
  <si>
    <t>TOTAL</t>
  </si>
  <si>
    <t>Análisis del Indicador</t>
  </si>
  <si>
    <t>Acción Generada</t>
  </si>
  <si>
    <t>Profesional Especializado 222-05</t>
  </si>
  <si>
    <t>Oficina Asesora de Planeación</t>
  </si>
  <si>
    <t>Banco de Datos</t>
  </si>
  <si>
    <t>CÓDIGO: SIG-PR009-FO3</t>
  </si>
  <si>
    <t>Proyectó y Elaboró Formato: Reynaldo Roa Parra</t>
  </si>
  <si>
    <t>PROCESO GESTION MEJORA CONTINUA DEL SISTEMA INTEGRADO DE GESTIÓN [SIG]</t>
  </si>
  <si>
    <t>Rango de Gestión</t>
  </si>
  <si>
    <t>Deficiente</t>
  </si>
  <si>
    <t>Excelente</t>
  </si>
  <si>
    <t>Cumplimiento Meta</t>
  </si>
  <si>
    <t>70-90%</t>
  </si>
  <si>
    <t>&gt; 90%</t>
  </si>
  <si>
    <t>&lt; 70%</t>
  </si>
  <si>
    <t>Satisfactorio</t>
  </si>
  <si>
    <t>VERSIÓN: 02</t>
  </si>
  <si>
    <t>FECHA: 26 DE ABRIL 2016</t>
  </si>
  <si>
    <r>
      <t xml:space="preserve">Plan de Acción Cuatrienal
</t>
    </r>
    <r>
      <rPr>
        <b/>
        <u/>
        <sz val="8"/>
        <rFont val="Arial"/>
        <family val="2"/>
      </rPr>
      <t>2016 - 2019</t>
    </r>
    <r>
      <rPr>
        <b/>
        <sz val="8"/>
        <rFont val="Arial"/>
        <family val="2"/>
      </rPr>
      <t xml:space="preserve">
Plan de Acción Anual
</t>
    </r>
    <r>
      <rPr>
        <b/>
        <u/>
        <sz val="8"/>
        <rFont val="Arial"/>
        <family val="2"/>
      </rPr>
      <t>2018</t>
    </r>
  </si>
  <si>
    <t>Gestión de Recursos Fisicos</t>
  </si>
  <si>
    <t>5. SOSTENIBILIDAD DEL SISTEMA INTEGRADO DE GESTIÓN.</t>
  </si>
  <si>
    <t>MR</t>
  </si>
  <si>
    <t>SM</t>
  </si>
  <si>
    <t>Mantenimiento Correctivo y Preventivo de las Instalaciones Físicas de la Corporación</t>
  </si>
  <si>
    <t>[No Mantenimientos Realizados / No Solicitudes de Mantenimiento]*100</t>
  </si>
  <si>
    <t>Dirección Administrativa - Recursos Fisicos</t>
  </si>
  <si>
    <t>Mantenimiento</t>
  </si>
  <si>
    <t>En el mes de Enero no se presentan solicitudes de mantenimiento, debido al incumplimiento que tuvo el contratista que estaba en su momento con la ejecución del contrato.Por tal motivo no hay eficiencia en los indicadores de gestión.</t>
  </si>
  <si>
    <t>En el mes de Febrero las solicitudes son pocas debido a posibles acuerdos entre el contratista y los operarios. Se trata de dar prioridad a algunos requerimientos.</t>
  </si>
  <si>
    <t>En el mes de Marzo no se presentan solicitudes de mantenimiento, debido al incumplimiento que tuvo el contratista que estaba en su momento con la ejecución del contrato.Por tal motivo no hay eficiencia en los indicadores de gestión.</t>
  </si>
  <si>
    <t>En el mes de Abril  las solicitudes son pocas debido a posibles acuerdos entre el contratista y los operarios. Se trata de dar prioridad a algunos requerimientos.</t>
  </si>
  <si>
    <t>En mayo se realizaron diferentes actividades obteniendo un 100% de efectividad, se llevaron a cabo labores como adecuacion de la entrada principal para funcionarios,  adecuación, instalaciones de bombillos, cambios de chapas  de algunas oficinas con entrega de mobiliario nuevo, se realizaron diferentes labores de pintura en la sede principal.</t>
  </si>
  <si>
    <t>Recursos aprovechables</t>
  </si>
  <si>
    <t>[Gestión Res. Aprovechables período año actual] / [Residuos Totales generados Periodo Año Actual] * 100</t>
  </si>
  <si>
    <t>Comités</t>
  </si>
  <si>
    <t>Realizar los Comités  de Coordinación de Gestión Ambiental con el fin de garantizar la sostenibilidad del Subsistema de Gestión Ambiental</t>
  </si>
  <si>
    <t>[Comités Realizados / Comités Programados]*100</t>
  </si>
  <si>
    <t>Mesa Directiva
Dirección Administrativa  
Subsistema de Gestión Ambiental</t>
  </si>
  <si>
    <t>Para el primer bimestre del año se generó una disminución en el conusmo del 9% resopecto al mes inmediatamente anterior.</t>
  </si>
  <si>
    <t>Consumo de agua</t>
  </si>
  <si>
    <t>Informe de consumo bimestral de agua  las dos sedes del Concejo de Bogotá</t>
  </si>
  <si>
    <t>[Consumo Periodo Actual-Consumo Periodo Anterior] / [Consumo Periodo Anterior] * 100</t>
  </si>
  <si>
    <t xml:space="preserve">Para el segundo bimestre se generó un aumento en el conusmo del agua delñ 19,81% ya que se presentaron fugas de agua en el periodo </t>
  </si>
  <si>
    <t>Para el tecer bimestre se generó una disminución en el consumo de 5.79 % respecto al mes inmediaatamente anterior ya que se han venido corriigiendo situaciones de fugas y escapes de agua presentadps el bimetrre pasado.</t>
  </si>
  <si>
    <t>Consumo de Energia</t>
  </si>
  <si>
    <t>Informe de consumo mensual de energía  las dos sedes del Concejo de Bogotá</t>
  </si>
  <si>
    <t>Para el segundo mes del año se ha generado un aumento en el consumo de35% se estan revisando con codensa las situaciones presentadas aya que no es normal el aumento que se ha venido generando en la corporación.</t>
  </si>
  <si>
    <t>Para el me de abril se generó un aumentoen el conusmo del 14% respecto al mes inmediatamente anterior, situacón que nos lleva a seguir revisando las diferentes variables, tales como la instalación de mas tvs en la Corporación y panatallas que aportan al conusmo de la energía-</t>
  </si>
  <si>
    <t>Paneles solares</t>
  </si>
  <si>
    <t>[Trámites Efectuados / Trámites Programados]*100</t>
  </si>
  <si>
    <t>Marzo 31 de 2018: en el primer trimestre del año 2018 se ejecutó el mantenimiento preventivo y correctivo como el  acompañamiento a la ejecución de la totalidad de los contratos con empresas externas dando cumplimiento a solicitudes requeridas para el cumplimento en su  totalidad de las expectativas para lo que se contrataron  con las metas establecidas para el buen funcionamiento de las instalacionesfisicas del Concejo de Bogotá y apoyando los requerimientos solicitados en la corporación</t>
  </si>
  <si>
    <t>a Junio 30  se continuo realizando el acompañamiento a ejecucion de contratos relacionados con el area de mantenimiento, se observo para el mes de junio el cambio de los contratos de ingenieria de bombas y la planta electrica paso al procedimiento de ambiental a cargo del ingeniero Walter malagon se continuo realizando el acompañamiento a ejecución de contratos relacionados con el área de mantenimiento, se observa un porcentaje de ejecucion de100% en la contratacion.Seguimos trabajando para el cumplimiento de las metas establecidas y buen funcionamiento del Concejo de Bogotá.</t>
  </si>
  <si>
    <t>CE</t>
  </si>
  <si>
    <t>CV</t>
  </si>
  <si>
    <t>Dirección Administrativa - Mantenimiento</t>
  </si>
  <si>
    <t xml:space="preserve">[No contratos de ejecución / No contratos vigentes]*100                                                                                                                          </t>
  </si>
  <si>
    <t>GRA</t>
  </si>
  <si>
    <t>RTG</t>
  </si>
  <si>
    <t>CPA</t>
  </si>
  <si>
    <t>CPANT</t>
  </si>
  <si>
    <t>TRAEFC</t>
  </si>
  <si>
    <t>TRAPRG</t>
  </si>
  <si>
    <t>CREA</t>
  </si>
  <si>
    <t>CPROA</t>
  </si>
  <si>
    <t>Lograr en cada vigencia un aumento de residuos aprovechables (reciclables), en un 10% del total generados</t>
  </si>
  <si>
    <t>Total de Residuos Generados</t>
  </si>
  <si>
    <t>Se realizó el comité respectivo al I semestre del año en curso, donde se presentó el informe de gestión, se presentó la propuesta de paneles solares para la Corporación, sin embargo finalizando el comité se suspendió por falta de quórum.</t>
  </si>
  <si>
    <t>CPA-CPAN</t>
  </si>
  <si>
    <t>Presentar Proyecto para la Instalación de Paneles Solares para el Concejo de Bogotá D.C.</t>
  </si>
  <si>
    <t xml:space="preserve">En el mes de  junio se realizaron diferentes actividades en cuanto luminarias,chapas,pintura y adecuacion de espacios.Se obtuvo una eficiencia del 100% en solicitudes de mantenimiento y mesas de ayuda  </t>
  </si>
  <si>
    <t xml:space="preserve">En este se realizaron diferentes actividades teniendo una eficiencia del 100% en cuanto solicitud4es de mantenimiento como:instalaciones de vidrios, arreglo de señal a cnivel concejo,luminarias,chapas,pintura y mantenimiento en oficinas.Se hace adecuacion en el cuarto de acensores tales como instalacion de canaletas, barandas, paneles LED 60X 60, pintura y aseo en los fosos todo con el fin de requisitos hechos por el contratista de Mitsubishi, pintura en comision segunda y adecuacion pasillo del ingreso a funcionarios. </t>
  </si>
  <si>
    <t>En este mes s e realizaron diferentes actividades teniendo una eficiencia del 100% en cuanto solicitudes y mesas de ayuda como: pintura en relatoria,modificacion y pintura oficina de presidencia,instalacion de chapas,luminarias tanto en concejo como en CAD,limpieza de bodegas,adecuaciones de oficinas,pintura de anales y publicaciones.se hacen diferentes traslados de mobiliarios.</t>
  </si>
  <si>
    <t>En este mes se realizaron diferentes actividades teniendo una eficiencia del 100% en cuanto solicitudes y mesas de ayuda como: cambio de chapas,adecuaciones de bibliotecas arreglo de archivadores,se inicia restauracion de la fachada del concejo para que este lista en navidad igual al interior del consejo el el CAD se hace apertura de la puerta de sistemas y se hacen arreglos de unas chapas se instalan bonbillos,y se arreglar lamparas, se hacen trabajos por las fugas de agua en escaleras hacia el sotano reparacion de tuberia y limpieza de carcamos se hace hace seguimiento a las bombas por las inundaciones que se han presentado,adecuacion para pintura para el pasamanos  en madera del segundo piso.</t>
  </si>
  <si>
    <t>a Septiembre  30 se continuo realizando el acompañamiento a ejecucion de contratos relacionados con el area de mantenimiento,  los cual pertenecen  a vigilancia,adecuacion de sillas, archivadores rodantes, coserman,titanium, muebles HyM. mitsubishi. se continuo realizando el acompañamiento a ejecución de contratos relacionados con el área de mantenimiento, se observa un porcentaje de ejecucion de100% en la contratacion.Seguimos trabajando para el cumplimiento de las metas establecidas y buen funcionamiento del Concejo de Bogotá.</t>
  </si>
  <si>
    <t>Cumplimiento contratos de mantenimiento</t>
  </si>
  <si>
    <t>5. SOSTENIBILIDAD DEL SISTEMA INTEGRADO DE GESTIÓN</t>
  </si>
  <si>
    <t>Se dio trámite a las solicitudes de mantenimiento del parque automotor al servicio de los Honorables Concejales (as) y Alta Dirección de la corporación</t>
  </si>
  <si>
    <t>Se dio trámite  al total de las solicitudes de manetenimiento preventivo y/o correctivo solicitados.</t>
  </si>
  <si>
    <t>Se dio trámite a las solicitudes de mantenimiento del parque automotor al servicio de los Honorables Concejales (as) y Alta Dirección de la corporación.</t>
  </si>
  <si>
    <t>Se dio trámite oportuno a las solicitudes de mantenimiento radicadas, con el fin de procurar en eficiente funcionamiento del parque automotor al servicio de los Honorables Concejales (as) de la ciudad y de la Alta Dirección de la Corporación como tambien los vehículos destinados a las diferentes labores administrativas y sustitución por daño de los asignados oficialmente.</t>
  </si>
  <si>
    <t>[No solicitudes tramitadas al mes  / Total solicitudes mes]*100</t>
  </si>
  <si>
    <t>Coordinar las actividades para el servicio de movilidad de los honorables concejales y demás áreas que lo requieran a tráves de la UNP y, los talleres especializados, en cumplimiento a las solicitudes realizadas</t>
  </si>
  <si>
    <t>Dirección Administrativa - Recursos Fisicos movilidad</t>
  </si>
  <si>
    <t>Durante el mes de septiembre de 2018, se trámitarón ante la UNP las diferentes solicitudes de mantenimiento preventivo y/o correctivo, con el fin de procurar el buen funcionamiento de los esquemas asignados para la seguridad y movilidad de los Honorables Concejales (as) de Bogotá D.C., como tambien los asignados para la movilidad de la alta dirección de la corporación, las diferentes actividades corporativas y como sustitutos para Honorables Concejales (as)</t>
  </si>
  <si>
    <t>Durante el primer semestre de 2018, se trámitarón ante la UNP las diferentes solicitudes de mantenimiento preventivo y/o correctivo, con el fin de procurar el buen funcionamiento de los esquemas asignados para la seguridad y movilidad de los Honorables Concejales (as) de Bogotá D.C., como tambien los asignados para la movilidad de la alta dirección de la corporación, las diferentes actividades corporativas y como sustitutos para Honorables Concejales (as).</t>
  </si>
  <si>
    <t xml:space="preserve">Para el mes de enero se generó un aprovechamiento del 12,91% de residuos, sobrepasando la meta del 10%, </t>
  </si>
  <si>
    <t>Para el mes de febreo se logró un aprovechamiento del 8.76% un 4% menos que el mes inmediatamente anterior donde se generó menor salida de cartón y papel de oficina</t>
  </si>
  <si>
    <t>Para el mes de marzo se generó un amento en la recuperación de los residuos respecto al mes anterio de un 12% más, para un total en aprovechamiento del 19%.</t>
  </si>
  <si>
    <t>Para el mes de abril se mantuvo constanet el aprovechamiento de los residuos teniendo en cuenta que se aumentó la generación de los residuos ordinarios. Se generó un aprovechamiento del 20%</t>
  </si>
  <si>
    <t>Para el mes de mayo se generó una disminución considerable en el aprovechamineto bajando al 8%,</t>
  </si>
  <si>
    <t>Para el mes de junio se mantuvo constante el parovechamiento respecto al mes anterior del 8%.</t>
  </si>
  <si>
    <t>Para el mes de julio se generó una recuperación de residuos del 9.8% del total de los residuos generados en el Concejo de Bogotá D.C.</t>
  </si>
  <si>
    <t>para el mes de agosto se logró recuperar el 10% de los residuos total generados, teniendo en cuenta que se generaron más residuos ordinarios que el mes pasado.</t>
  </si>
  <si>
    <t>Para el mes de octubre se mantuvo la recuperación de los residuos en un 14% respecto al total del volumen y Kg generados.</t>
  </si>
  <si>
    <t>Para el mes de septiembre se logró una recuperación del 15% de los residuos aumentando en un 5% respecto al mes inmediatamente anterior y con una generación de residuos menor a la de los meses anteriores.</t>
  </si>
  <si>
    <t>Para el 4to bimestre se generó un consumo de 1039m³ presentando una disminución en el consumo de 6,03% respecto al periodo inmediatamente anterior, sin embargo se presentan algunas fugas y escapes de agua que desde el área de mantenimiento, recursos físicos se están trabajando para mitigar el impacto y así lograr mejorar en el ahorro del recurso.</t>
  </si>
  <si>
    <t>Para el mes de Agiosto se generó un aumento en el consumo del 12% respecto al bimestre inmediatamente anterior.</t>
  </si>
  <si>
    <t>Para el mes de enero se generó un aumento en el conusmo de energía del 31% debido a las temas navideños y de fin de año.</t>
  </si>
  <si>
    <t>Para el tercer mes se estabilizó el consumo de energía ya representando un ahorro del 39% respecto al mes inmediatamente anterior.</t>
  </si>
  <si>
    <t>Para el mes de mayo se generó una disminución en el consumo de un 2%.</t>
  </si>
  <si>
    <t>Para el mes de junio se genró una disminución en el conusmo de un 4,6% respecto al mes inmediatamente anterior, mocambios de luminarias por insumos de alta eficiencia permiten que los ahorros se generen.</t>
  </si>
  <si>
    <t>Para el mes de julio se generó un ahorro del 5% aproximadamente respecto al mes inmediatamente anterior</t>
  </si>
  <si>
    <t>Para el mes de septiembre se generó un consumo en el concejo de 27869 Kwh sin embargo se ecnuentra pendiente el consumo del 2 piso cad, a la espera de la recepción de la información.</t>
  </si>
  <si>
    <t>El Acumulado de aprovecahmiento de residuos es del 13,05% de lo corrido del año frente a una meta del 10% de aprovechamientos</t>
  </si>
  <si>
    <t>En este mes se realizaron diferentes actividades teniendo una eficiencia del 100% en cuanto solicitudes y mesas de ayuda como: cambio de chapas,adecuaciones de bibliotecas arreglo de archivadores,avanzamos con  la fachada del concejo por lo que mantenimiento soluciona este numero de mesas de ayuda.se hace seguimiento a codensa con la decoracion de navidad y al contrato de la decoracion interna, en el CAD se hace apertura de archivadores que dejaron sin llaves y se hacen arreglos de unas chapas se instalan bonbillos,y se arreglar lamparas, se hace instalacion de tubos para llas fugas de agua en escaleras hacia el sotano reparacion de tuberia y limpieza de carcamos adicionalmente se instala tuberia nueva en las canaletas aprobechando la limpieza que se hizo en la parte interior del concejo, se hace seguimiento a las bombas por las inundaciones que se han presentado,adecuacion para pintura en la parte interior para que este lista para la decoracion de navidad.</t>
  </si>
  <si>
    <t>Para el mes de noviembre  se realizo una recuperación de los residuos del 16% con respecto al total del volumen generado.</t>
  </si>
  <si>
    <t>En el mes de Noviembre se hicieron diferentes actividades, en cuanto a cambio de chapas de archivadores, se termina pintura de fachada externa, se adecuan oficinas y se instalan nuevos puestos de trabajo para nuevos funcionarios, se hacen duplicados de llaves, se arreglan chapas de seguridad de las oficinas y se resuelven las diferentes mesas de ayuda.  dando como resultado una eficiencia del 100 % en el mantenimiento de las instalaciones del concejo.</t>
  </si>
  <si>
    <t>Se realizó Comité de Gestión Ambiental el día 11 de diciembre de 2018, se presento el seguimiento a los programas del PIGA y propuesta de instalación de paneles solares.</t>
  </si>
  <si>
    <t>Los reportes para este bimestre llegan en Febrero.</t>
  </si>
  <si>
    <t>Para el mes de Octubre  se observa un aumento del consumo de energía, se debe realizar un seguimiento percapita para determinar si se recibieron mayor numero de visitantes.</t>
  </si>
  <si>
    <t>Se presentó la propuesta para la implementación de paneles Solares para el mes de Diciembre, en el marco del Comité Directivo del SIG de 11 de Diciembre de 2018.</t>
  </si>
  <si>
    <t>Se observa un aumento en el consumo de agua, coincide con el periodo de ingreso de funcionarios que  ganaron concurso por meritos</t>
  </si>
  <si>
    <t>Para el mes de Noviembre se observa un aumento en el consumo de energía se debe realizar  un analisis por sede y número de personas que se encuentran en la sede.</t>
  </si>
  <si>
    <t>Durante el mes de noviembre de 2018, se trámitarón ante la UNP las diferentes solicitudes de mantenimiento preventivo y/o correctivo, con el fin de procurar el buen funcionamiento de los esquemas asignados para la seguridad y movilidad de los Honorables Concejales (as) de Bogotá D.C., como tambien los asignados para la movilidad de la alta dirección de la corporación, las diferentes actividades corporativas y como sustitutos para Honorables Concejales (as).</t>
  </si>
  <si>
    <t>Durante el mes de octubre de 2018, se trámitarón ante la UNP las diferentes solicitudes de mantenimiento preventivo y/o correctivo, con el fin de procurar el buen funcionamiento de los esquemas asignados para la seguridad y movilidad de los Honorables Concejales (as) de Bogotá D.C., como tambien los asignados para la movilidad de la alta dirección de la corporación, las diferentes actividades corporativas y como sustitutos para Honorables Concejales (as).</t>
  </si>
  <si>
    <t>Durante el mes de diciembre de 2018, se trámitarón ante la UNP las diferentes solicitudes de mantenimiento preventivo y/o correctivo, con el fin de procurar el buen funcionamiento de los esquemas asignados para la seguridad y movilidad de los Honorables Concejales (as) de Bogotá D.C., como tambien los asignados para la movilidad de la alta dirección de la corporación, las diferentes actividades corporativas y como sustitutos para Honorables Concejales (as).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</si>
</sst>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quot;de&quot;\ yyyy"/>
    <numFmt numFmtId="165" formatCode="dd/mmmm/yyyy"/>
  </numFmts>
  <fonts count="6" x14ac:knownFonts="1">
    <font>
      <sz val="10"/>
      <color theme="1"/>
      <name val="Arial"/>
      <family val="2"/>
    </font>
    <font>
      <sz val="10"/>
      <name val="Arial"/>
      <family val="2"/>
    </font>
    <font>
      <sz val="8"/>
      <name val="Arial"/>
      <family val="2"/>
    </font>
    <font>
      <b/>
      <sz val="8"/>
      <name val="Arial"/>
      <family val="2"/>
    </font>
    <font>
      <b/>
      <u/>
      <sz val="8"/>
      <name val="Arial"/>
      <family val="2"/>
    </font>
    <font>
      <sz val="9"/>
      <name val="Arial"/>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A7A7"/>
        <bgColor indexed="64"/>
      </patternFill>
    </fill>
    <fill>
      <patternFill patternType="solid">
        <fgColor rgb="FFF7F1A7"/>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xf numFmtId="0" fontId="1" fillId="0" borderId="0"/>
  </cellStyleXfs>
  <cellXfs count="178">
    <xf numFmtId="0" fontId="0" fillId="0" borderId="0" xfId="0"/>
    <xf numFmtId="0" fontId="2" fillId="0" borderId="0" xfId="1" applyFont="1"/>
    <xf numFmtId="0" fontId="3" fillId="0" borderId="13" xfId="1" quotePrefix="1" applyFont="1" applyBorder="1" applyAlignment="1">
      <alignment horizontal="center" vertical="center" wrapText="1"/>
    </xf>
    <xf numFmtId="0" fontId="3" fillId="0" borderId="13" xfId="1" quotePrefix="1" applyFont="1" applyBorder="1" applyAlignment="1">
      <alignment horizontal="left" vertical="center"/>
    </xf>
    <xf numFmtId="0" fontId="2" fillId="0" borderId="9" xfId="1" quotePrefix="1" applyFont="1" applyBorder="1" applyAlignment="1" applyProtection="1">
      <alignment horizontal="left"/>
      <protection locked="0"/>
    </xf>
    <xf numFmtId="0" fontId="3" fillId="0" borderId="13" xfId="1" quotePrefix="1" applyFont="1" applyFill="1" applyBorder="1" applyAlignment="1">
      <alignment horizontal="left" vertical="center"/>
    </xf>
    <xf numFmtId="0" fontId="2" fillId="0" borderId="9" xfId="1" applyFont="1" applyFill="1" applyBorder="1" applyAlignment="1"/>
    <xf numFmtId="0" fontId="2" fillId="0" borderId="10" xfId="1" applyFont="1" applyFill="1" applyBorder="1" applyAlignment="1"/>
    <xf numFmtId="0" fontId="3" fillId="0" borderId="13" xfId="1" applyFont="1" applyFill="1" applyBorder="1" applyAlignment="1">
      <alignment horizontal="center"/>
    </xf>
    <xf numFmtId="0" fontId="3" fillId="0" borderId="13" xfId="1" quotePrefix="1" applyFont="1" applyFill="1" applyBorder="1" applyAlignment="1">
      <alignment horizontal="left"/>
    </xf>
    <xf numFmtId="0" fontId="2" fillId="0" borderId="10" xfId="1" quotePrefix="1" applyFont="1" applyBorder="1" applyAlignment="1">
      <alignment horizontal="left"/>
    </xf>
    <xf numFmtId="0" fontId="2" fillId="0" borderId="10" xfId="1" applyFont="1" applyBorder="1" applyAlignment="1"/>
    <xf numFmtId="0" fontId="2" fillId="0" borderId="11" xfId="1" applyFont="1" applyBorder="1" applyAlignment="1"/>
    <xf numFmtId="0" fontId="3" fillId="0" borderId="1" xfId="1" quotePrefix="1" applyFont="1" applyBorder="1" applyAlignment="1">
      <alignment horizontal="left" vertical="center"/>
    </xf>
    <xf numFmtId="0" fontId="2" fillId="0" borderId="9" xfId="1" quotePrefix="1" applyFont="1" applyFill="1" applyBorder="1" applyAlignment="1" applyProtection="1">
      <alignment horizontal="left"/>
      <protection locked="0"/>
    </xf>
    <xf numFmtId="0" fontId="2" fillId="0" borderId="11" xfId="1" applyFont="1" applyFill="1" applyBorder="1" applyAlignment="1"/>
    <xf numFmtId="0" fontId="2" fillId="0" borderId="2" xfId="1" applyFont="1" applyBorder="1"/>
    <xf numFmtId="0" fontId="2" fillId="0" borderId="3" xfId="1" applyFont="1" applyBorder="1"/>
    <xf numFmtId="0" fontId="2" fillId="0" borderId="4" xfId="1" applyFont="1" applyBorder="1"/>
    <xf numFmtId="0" fontId="2" fillId="0" borderId="0" xfId="1" applyFont="1" applyBorder="1"/>
    <xf numFmtId="0" fontId="2" fillId="0" borderId="14" xfId="1" applyFont="1" applyBorder="1"/>
    <xf numFmtId="0" fontId="2" fillId="0" borderId="15" xfId="1" applyFont="1" applyBorder="1"/>
    <xf numFmtId="0" fontId="3" fillId="0" borderId="1" xfId="1" applyFont="1" applyBorder="1" applyAlignment="1">
      <alignment horizontal="center" vertical="center"/>
    </xf>
    <xf numFmtId="0" fontId="3" fillId="0" borderId="9" xfId="1" applyFont="1" applyBorder="1" applyAlignment="1">
      <alignment horizontal="center" vertical="center"/>
    </xf>
    <xf numFmtId="3" fontId="2" fillId="0" borderId="13" xfId="1" applyNumberFormat="1" applyFont="1" applyBorder="1" applyAlignment="1" applyProtection="1">
      <alignment horizontal="center"/>
      <protection locked="0"/>
    </xf>
    <xf numFmtId="9" fontId="2" fillId="0" borderId="9" xfId="1" applyNumberFormat="1" applyFont="1" applyBorder="1" applyAlignment="1">
      <alignment horizontal="center"/>
    </xf>
    <xf numFmtId="0" fontId="2" fillId="0" borderId="7" xfId="1" applyFont="1" applyBorder="1"/>
    <xf numFmtId="0" fontId="2" fillId="0" borderId="8" xfId="1" applyFont="1" applyBorder="1"/>
    <xf numFmtId="0" fontId="2" fillId="2" borderId="0" xfId="1" applyFont="1" applyFill="1"/>
    <xf numFmtId="164" fontId="2" fillId="0" borderId="13" xfId="1" applyNumberFormat="1" applyFont="1" applyBorder="1" applyAlignment="1" applyProtection="1">
      <alignment horizontal="center"/>
    </xf>
    <xf numFmtId="0" fontId="2" fillId="0" borderId="6" xfId="1" applyFont="1" applyBorder="1" applyAlignment="1">
      <alignment vertical="center"/>
    </xf>
    <xf numFmtId="3" fontId="3" fillId="0" borderId="1" xfId="1" applyNumberFormat="1" applyFont="1" applyBorder="1" applyAlignment="1">
      <alignment horizontal="center" vertical="center"/>
    </xf>
    <xf numFmtId="9" fontId="3" fillId="0" borderId="2" xfId="1" applyNumberFormat="1" applyFont="1" applyBorder="1" applyAlignment="1">
      <alignment horizontal="center" vertical="center"/>
    </xf>
    <xf numFmtId="0" fontId="2" fillId="0" borderId="13" xfId="1" applyFont="1" applyBorder="1" applyAlignment="1">
      <alignment vertical="center"/>
    </xf>
    <xf numFmtId="1" fontId="2" fillId="0" borderId="10" xfId="1" applyNumberFormat="1" applyFont="1" applyBorder="1" applyAlignment="1" applyProtection="1">
      <alignment horizontal="center"/>
      <protection locked="0"/>
    </xf>
    <xf numFmtId="9" fontId="2" fillId="0" borderId="10" xfId="1" applyNumberFormat="1" applyFont="1" applyBorder="1" applyAlignment="1" applyProtection="1">
      <protection locked="0"/>
    </xf>
    <xf numFmtId="0" fontId="3" fillId="0" borderId="1" xfId="1" applyFont="1" applyBorder="1" applyAlignment="1" applyProtection="1">
      <alignment horizontal="center" vertical="center"/>
      <protection locked="0"/>
    </xf>
    <xf numFmtId="0" fontId="3" fillId="0" borderId="1" xfId="1" quotePrefix="1" applyFont="1" applyBorder="1" applyAlignment="1" applyProtection="1">
      <alignment horizontal="center" vertical="center"/>
      <protection locked="0"/>
    </xf>
    <xf numFmtId="9" fontId="3" fillId="4" borderId="13" xfId="1" applyNumberFormat="1" applyFont="1" applyFill="1" applyBorder="1" applyAlignment="1">
      <alignment horizontal="center" vertical="center"/>
    </xf>
    <xf numFmtId="0" fontId="3" fillId="4" borderId="13" xfId="1" applyFont="1" applyFill="1" applyBorder="1" applyAlignment="1">
      <alignment horizontal="center" vertical="center"/>
    </xf>
    <xf numFmtId="10" fontId="3" fillId="5" borderId="13" xfId="1" applyNumberFormat="1" applyFont="1" applyFill="1" applyBorder="1" applyAlignment="1">
      <alignment horizontal="center" vertical="center"/>
    </xf>
    <xf numFmtId="0" fontId="3" fillId="5" borderId="13" xfId="1" applyFont="1" applyFill="1" applyBorder="1" applyAlignment="1">
      <alignment horizontal="center" vertical="center"/>
    </xf>
    <xf numFmtId="9" fontId="2" fillId="0" borderId="11" xfId="1" applyNumberFormat="1" applyFont="1" applyBorder="1" applyAlignment="1" applyProtection="1">
      <protection locked="0"/>
    </xf>
    <xf numFmtId="10" fontId="2" fillId="0" borderId="13" xfId="1" applyNumberFormat="1" applyFont="1" applyBorder="1" applyAlignment="1" applyProtection="1">
      <alignment horizontal="center"/>
      <protection hidden="1"/>
    </xf>
    <xf numFmtId="10" fontId="3" fillId="0" borderId="13" xfId="1" applyNumberFormat="1" applyFont="1" applyBorder="1" applyAlignment="1" applyProtection="1">
      <alignment horizontal="center"/>
      <protection hidden="1"/>
    </xf>
    <xf numFmtId="3" fontId="2" fillId="0" borderId="0" xfId="1" applyNumberFormat="1" applyFont="1"/>
    <xf numFmtId="10" fontId="2" fillId="0" borderId="0" xfId="1" applyNumberFormat="1" applyFont="1"/>
    <xf numFmtId="165" fontId="2" fillId="0" borderId="16" xfId="1" applyNumberFormat="1" applyFont="1" applyFill="1" applyBorder="1" applyAlignment="1" applyProtection="1">
      <alignment vertical="center"/>
    </xf>
    <xf numFmtId="165" fontId="2" fillId="0" borderId="24" xfId="1" applyNumberFormat="1" applyFont="1" applyFill="1" applyBorder="1" applyAlignment="1" applyProtection="1">
      <alignment vertical="center"/>
    </xf>
    <xf numFmtId="0" fontId="2" fillId="6" borderId="9" xfId="1" quotePrefix="1" applyFont="1" applyFill="1" applyBorder="1" applyAlignment="1" applyProtection="1">
      <alignment horizontal="left"/>
    </xf>
    <xf numFmtId="0" fontId="2" fillId="6" borderId="10" xfId="1" quotePrefix="1" applyFont="1" applyFill="1" applyBorder="1" applyAlignment="1" applyProtection="1">
      <alignment horizontal="left"/>
      <protection locked="0"/>
    </xf>
    <xf numFmtId="0" fontId="2" fillId="6" borderId="10" xfId="1" applyFont="1" applyFill="1" applyBorder="1" applyAlignment="1" applyProtection="1">
      <protection locked="0"/>
    </xf>
    <xf numFmtId="0" fontId="2" fillId="6" borderId="11" xfId="1" applyFont="1" applyFill="1" applyBorder="1" applyAlignment="1" applyProtection="1">
      <protection locked="0"/>
    </xf>
    <xf numFmtId="0" fontId="3" fillId="6" borderId="11" xfId="1" applyFont="1" applyFill="1" applyBorder="1" applyAlignment="1" applyProtection="1">
      <alignment horizontal="center"/>
    </xf>
    <xf numFmtId="0" fontId="2" fillId="2" borderId="2" xfId="1" applyFont="1" applyFill="1" applyBorder="1" applyAlignment="1" applyProtection="1">
      <protection locked="0"/>
    </xf>
    <xf numFmtId="0" fontId="2" fillId="2" borderId="10" xfId="1" applyFont="1" applyFill="1" applyBorder="1" applyAlignment="1" applyProtection="1">
      <protection locked="0"/>
    </xf>
    <xf numFmtId="0" fontId="2" fillId="2" borderId="11" xfId="1" applyFont="1" applyFill="1" applyBorder="1" applyAlignment="1" applyProtection="1">
      <protection locked="0"/>
    </xf>
    <xf numFmtId="9" fontId="2" fillId="6" borderId="9" xfId="1" applyNumberFormat="1" applyFont="1" applyFill="1" applyBorder="1" applyAlignment="1" applyProtection="1">
      <alignment horizontal="center"/>
    </xf>
    <xf numFmtId="0" fontId="2" fillId="0" borderId="7" xfId="1" applyFont="1" applyBorder="1"/>
    <xf numFmtId="4" fontId="2" fillId="0" borderId="0" xfId="1" applyNumberFormat="1" applyFont="1"/>
    <xf numFmtId="1" fontId="2" fillId="0" borderId="10" xfId="1" applyNumberFormat="1" applyFont="1" applyBorder="1" applyAlignment="1" applyProtection="1">
      <protection locked="0"/>
    </xf>
    <xf numFmtId="0" fontId="3" fillId="0" borderId="1" xfId="1" applyFont="1" applyBorder="1" applyAlignment="1" applyProtection="1">
      <alignment vertical="center"/>
      <protection locked="0"/>
    </xf>
    <xf numFmtId="1" fontId="2" fillId="0" borderId="9" xfId="1" applyNumberFormat="1" applyFont="1" applyBorder="1" applyAlignment="1" applyProtection="1">
      <alignment horizontal="center"/>
      <protection locked="0"/>
    </xf>
    <xf numFmtId="3" fontId="2" fillId="2" borderId="13" xfId="1" applyNumberFormat="1" applyFont="1" applyFill="1" applyBorder="1" applyAlignment="1" applyProtection="1">
      <alignment horizontal="center"/>
      <protection locked="0"/>
    </xf>
    <xf numFmtId="4" fontId="2" fillId="0" borderId="16" xfId="1" applyNumberFormat="1" applyFont="1" applyFill="1" applyBorder="1" applyAlignment="1" applyProtection="1">
      <alignment horizontal="center" vertical="center"/>
      <protection locked="0"/>
    </xf>
    <xf numFmtId="4" fontId="2" fillId="0" borderId="17" xfId="1" applyNumberFormat="1" applyFont="1" applyFill="1" applyBorder="1" applyAlignment="1" applyProtection="1">
      <alignment horizontal="center" vertical="center"/>
      <protection locked="0"/>
    </xf>
    <xf numFmtId="4" fontId="2" fillId="0" borderId="18" xfId="1" applyNumberFormat="1" applyFont="1" applyFill="1" applyBorder="1" applyAlignment="1" applyProtection="1">
      <alignment horizontal="center" vertical="center"/>
      <protection locked="0"/>
    </xf>
    <xf numFmtId="4" fontId="2" fillId="0" borderId="16" xfId="1" applyNumberFormat="1" applyFont="1" applyFill="1" applyBorder="1" applyAlignment="1" applyProtection="1">
      <alignment horizontal="center"/>
      <protection locked="0"/>
    </xf>
    <xf numFmtId="4" fontId="2" fillId="0" borderId="17" xfId="1" applyNumberFormat="1" applyFont="1" applyFill="1" applyBorder="1" applyAlignment="1" applyProtection="1">
      <alignment horizontal="center"/>
      <protection locked="0"/>
    </xf>
    <xf numFmtId="4" fontId="2" fillId="0" borderId="18" xfId="1" applyNumberFormat="1" applyFont="1" applyFill="1" applyBorder="1" applyAlignment="1" applyProtection="1">
      <alignment horizont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4" fontId="2" fillId="0" borderId="21" xfId="1" applyNumberFormat="1" applyFont="1" applyFill="1" applyBorder="1" applyAlignment="1" applyProtection="1">
      <alignment horizontal="center" vertical="center"/>
      <protection locked="0"/>
    </xf>
    <xf numFmtId="4" fontId="2" fillId="0" borderId="19" xfId="1" applyNumberFormat="1" applyFont="1" applyFill="1" applyBorder="1" applyAlignment="1" applyProtection="1">
      <alignment horizontal="center" vertical="center"/>
      <protection locked="0"/>
    </xf>
    <xf numFmtId="4" fontId="2" fillId="0" borderId="20" xfId="1" applyNumberFormat="1" applyFont="1" applyFill="1" applyBorder="1" applyAlignment="1" applyProtection="1">
      <alignment horizontal="center" vertical="center"/>
      <protection locked="0"/>
    </xf>
    <xf numFmtId="0" fontId="2" fillId="0" borderId="21" xfId="1" quotePrefix="1" applyFont="1" applyBorder="1" applyAlignment="1" applyProtection="1">
      <alignment horizontal="center" vertical="top"/>
      <protection locked="0"/>
    </xf>
    <xf numFmtId="0" fontId="2" fillId="0" borderId="19" xfId="1" quotePrefix="1" applyFont="1" applyBorder="1" applyAlignment="1" applyProtection="1">
      <alignment horizontal="center" vertical="top"/>
      <protection locked="0"/>
    </xf>
    <xf numFmtId="0" fontId="2" fillId="0" borderId="20" xfId="1" quotePrefix="1" applyFont="1" applyBorder="1" applyAlignment="1" applyProtection="1">
      <alignment horizontal="center" vertical="top"/>
      <protection locked="0"/>
    </xf>
    <xf numFmtId="4" fontId="2" fillId="0" borderId="17" xfId="1" applyNumberFormat="1" applyFont="1" applyFill="1" applyBorder="1" applyAlignment="1" applyProtection="1">
      <alignment horizontal="justify" vertical="center" wrapText="1"/>
      <protection locked="0"/>
    </xf>
    <xf numFmtId="0" fontId="0" fillId="0" borderId="17" xfId="0" applyBorder="1" applyAlignment="1" applyProtection="1">
      <alignment horizontal="justify" vertical="center" wrapText="1"/>
      <protection locked="0"/>
    </xf>
    <xf numFmtId="0" fontId="0" fillId="0" borderId="18" xfId="0" applyBorder="1" applyAlignment="1" applyProtection="1">
      <alignment horizontal="justify" vertical="center" wrapText="1"/>
      <protection locked="0"/>
    </xf>
    <xf numFmtId="4" fontId="2" fillId="0" borderId="16" xfId="1" applyNumberFormat="1" applyFont="1" applyFill="1" applyBorder="1" applyAlignment="1" applyProtection="1">
      <alignment horizontal="justify" vertical="center"/>
      <protection locked="0"/>
    </xf>
    <xf numFmtId="4" fontId="2" fillId="0" borderId="17" xfId="1" applyNumberFormat="1" applyFont="1" applyFill="1" applyBorder="1" applyAlignment="1" applyProtection="1">
      <alignment horizontal="justify" vertical="center"/>
      <protection locked="0"/>
    </xf>
    <xf numFmtId="4" fontId="2" fillId="0" borderId="18" xfId="1" applyNumberFormat="1" applyFont="1" applyFill="1" applyBorder="1" applyAlignment="1" applyProtection="1">
      <alignment horizontal="justify" vertical="center"/>
      <protection locked="0"/>
    </xf>
    <xf numFmtId="4" fontId="2" fillId="0" borderId="17" xfId="1" applyNumberFormat="1" applyFont="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4" fontId="2" fillId="0" borderId="16" xfId="1" applyNumberFormat="1" applyFont="1" applyFill="1" applyBorder="1" applyAlignment="1" applyProtection="1">
      <protection locked="0"/>
    </xf>
    <xf numFmtId="0" fontId="0" fillId="0" borderId="17" xfId="0" applyBorder="1" applyAlignment="1" applyProtection="1">
      <protection locked="0"/>
    </xf>
    <xf numFmtId="0" fontId="0" fillId="0" borderId="18" xfId="0" applyBorder="1" applyAlignment="1" applyProtection="1">
      <protection locked="0"/>
    </xf>
    <xf numFmtId="4" fontId="2" fillId="0" borderId="22" xfId="1" applyNumberFormat="1" applyFont="1" applyFill="1" applyBorder="1" applyAlignment="1" applyProtection="1">
      <alignment horizontal="left" vertical="center" wrapText="1"/>
      <protection locked="0"/>
    </xf>
    <xf numFmtId="4" fontId="2" fillId="0" borderId="23" xfId="1" applyNumberFormat="1" applyFont="1" applyFill="1" applyBorder="1" applyAlignment="1" applyProtection="1">
      <alignment horizontal="left" vertical="center" wrapText="1"/>
      <protection locked="0"/>
    </xf>
    <xf numFmtId="4" fontId="2" fillId="0" borderId="24" xfId="1" applyNumberFormat="1" applyFont="1" applyFill="1" applyBorder="1" applyAlignment="1" applyProtection="1">
      <alignment horizontal="center"/>
      <protection locked="0"/>
    </xf>
    <xf numFmtId="4" fontId="2" fillId="0" borderId="22" xfId="1" applyNumberFormat="1" applyFont="1" applyFill="1" applyBorder="1" applyAlignment="1" applyProtection="1">
      <alignment horizontal="center"/>
      <protection locked="0"/>
    </xf>
    <xf numFmtId="4" fontId="2" fillId="0" borderId="23" xfId="1" applyNumberFormat="1" applyFont="1" applyFill="1" applyBorder="1" applyAlignment="1" applyProtection="1">
      <alignment horizontal="center"/>
      <protection locked="0"/>
    </xf>
    <xf numFmtId="4" fontId="2" fillId="0" borderId="18" xfId="1" applyNumberFormat="1" applyFont="1" applyFill="1" applyBorder="1" applyAlignment="1" applyProtection="1">
      <alignment horizontal="justify" vertical="center" wrapText="1"/>
      <protection locked="0"/>
    </xf>
    <xf numFmtId="0" fontId="3" fillId="0" borderId="6" xfId="1" applyFont="1" applyBorder="1" applyAlignment="1">
      <alignment horizontal="center"/>
    </xf>
    <xf numFmtId="0" fontId="2" fillId="0" borderId="7" xfId="1" applyFont="1" applyBorder="1"/>
    <xf numFmtId="0" fontId="2" fillId="0" borderId="10" xfId="1" applyFont="1" applyBorder="1"/>
    <xf numFmtId="0" fontId="2" fillId="0" borderId="11" xfId="1" applyFont="1" applyBorder="1"/>
    <xf numFmtId="0" fontId="3" fillId="0" borderId="9" xfId="1" quotePrefix="1" applyFont="1" applyBorder="1" applyAlignment="1">
      <alignment horizontal="center" vertical="center"/>
    </xf>
    <xf numFmtId="0" fontId="3" fillId="0" borderId="10" xfId="1" quotePrefix="1" applyFont="1" applyBorder="1" applyAlignment="1">
      <alignment horizontal="center" vertical="center"/>
    </xf>
    <xf numFmtId="0" fontId="3" fillId="0" borderId="11" xfId="1" quotePrefix="1" applyFont="1" applyBorder="1" applyAlignment="1">
      <alignment horizontal="center" vertical="center"/>
    </xf>
    <xf numFmtId="0" fontId="2" fillId="6" borderId="9" xfId="1" quotePrefix="1" applyFont="1" applyFill="1" applyBorder="1" applyAlignment="1" applyProtection="1">
      <alignment horizontal="justify" vertical="center" wrapText="1" shrinkToFit="1"/>
    </xf>
    <xf numFmtId="0" fontId="2" fillId="6" borderId="10" xfId="1" applyFont="1" applyFill="1" applyBorder="1" applyAlignment="1" applyProtection="1">
      <alignment horizontal="justify" vertical="center" wrapText="1" shrinkToFit="1"/>
    </xf>
    <xf numFmtId="0" fontId="2" fillId="6" borderId="11" xfId="1" applyFont="1" applyFill="1" applyBorder="1" applyAlignment="1" applyProtection="1">
      <alignment horizontal="justify" vertical="center" wrapText="1" shrinkToFit="1"/>
    </xf>
    <xf numFmtId="0" fontId="2" fillId="6" borderId="9" xfId="1" applyFont="1" applyFill="1" applyBorder="1" applyAlignment="1" applyProtection="1">
      <alignment horizontal="justify" vertical="center" wrapText="1"/>
    </xf>
    <xf numFmtId="0" fontId="2" fillId="6" borderId="10" xfId="1" applyFont="1" applyFill="1" applyBorder="1" applyAlignment="1" applyProtection="1">
      <alignment horizontal="justify" vertical="center" wrapText="1"/>
    </xf>
    <xf numFmtId="0" fontId="2" fillId="6" borderId="11" xfId="1" applyFont="1" applyFill="1" applyBorder="1" applyAlignment="1" applyProtection="1">
      <alignment horizontal="justify" vertical="center" wrapText="1"/>
    </xf>
    <xf numFmtId="0" fontId="2" fillId="6" borderId="9" xfId="1" applyFont="1" applyFill="1" applyBorder="1" applyAlignment="1" applyProtection="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3" fillId="0" borderId="1" xfId="1" quotePrefix="1" applyFont="1" applyBorder="1" applyAlignment="1">
      <alignment vertical="center"/>
    </xf>
    <xf numFmtId="0" fontId="3" fillId="0" borderId="12" xfId="1" quotePrefix="1" applyFont="1" applyBorder="1" applyAlignment="1">
      <alignment vertical="center"/>
    </xf>
    <xf numFmtId="9" fontId="2" fillId="6" borderId="2" xfId="1" quotePrefix="1" applyNumberFormat="1" applyFont="1" applyFill="1" applyBorder="1" applyAlignment="1" applyProtection="1">
      <alignment horizontal="justify" vertical="center"/>
    </xf>
    <xf numFmtId="0" fontId="2" fillId="6" borderId="3" xfId="1" quotePrefix="1" applyFont="1" applyFill="1" applyBorder="1" applyAlignment="1" applyProtection="1">
      <alignment horizontal="justify" vertical="center"/>
    </xf>
    <xf numFmtId="0" fontId="2" fillId="6" borderId="4" xfId="1" quotePrefix="1" applyFont="1" applyFill="1" applyBorder="1" applyAlignment="1" applyProtection="1">
      <alignment horizontal="justify" vertical="center"/>
    </xf>
    <xf numFmtId="0" fontId="2" fillId="6" borderId="6" xfId="1" quotePrefix="1" applyFont="1" applyFill="1" applyBorder="1" applyAlignment="1" applyProtection="1">
      <alignment horizontal="justify" vertical="center"/>
    </xf>
    <xf numFmtId="0" fontId="2" fillId="6" borderId="7" xfId="1" quotePrefix="1" applyFont="1" applyFill="1" applyBorder="1" applyAlignment="1" applyProtection="1">
      <alignment horizontal="justify" vertical="center"/>
    </xf>
    <xf numFmtId="0" fontId="2" fillId="6" borderId="8" xfId="1" quotePrefix="1" applyFont="1" applyFill="1" applyBorder="1" applyAlignment="1" applyProtection="1">
      <alignment horizontal="justify" vertical="center"/>
    </xf>
    <xf numFmtId="9" fontId="2" fillId="0" borderId="9" xfId="1" applyNumberFormat="1" applyFont="1" applyBorder="1" applyAlignment="1" applyProtection="1">
      <alignment horizontal="justify" vertical="center"/>
    </xf>
    <xf numFmtId="9" fontId="2" fillId="0" borderId="10" xfId="1" applyNumberFormat="1" applyFont="1" applyBorder="1" applyAlignment="1" applyProtection="1">
      <alignment horizontal="justify" vertical="center"/>
    </xf>
    <xf numFmtId="9" fontId="2" fillId="0" borderId="11" xfId="1" applyNumberFormat="1" applyFont="1" applyBorder="1" applyAlignment="1" applyProtection="1">
      <alignment horizontal="justify" vertical="center"/>
    </xf>
    <xf numFmtId="0" fontId="2" fillId="6" borderId="9" xfId="1" quotePrefix="1" applyFont="1" applyFill="1" applyBorder="1" applyAlignment="1" applyProtection="1">
      <alignment horizontal="justify" vertical="center"/>
    </xf>
    <xf numFmtId="0" fontId="2" fillId="6" borderId="10" xfId="1" quotePrefix="1" applyFont="1" applyFill="1" applyBorder="1" applyAlignment="1" applyProtection="1">
      <alignment horizontal="justify" vertical="center"/>
    </xf>
    <xf numFmtId="0" fontId="2" fillId="6" borderId="11" xfId="1" quotePrefix="1" applyFont="1" applyFill="1" applyBorder="1" applyAlignment="1" applyProtection="1">
      <alignment horizontal="justify"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3" fontId="3" fillId="3" borderId="9"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0" fontId="3" fillId="3" borderId="9" xfId="1" applyFont="1" applyFill="1" applyBorder="1" applyAlignment="1">
      <alignment horizontal="center" vertical="center"/>
    </xf>
    <xf numFmtId="0" fontId="3" fillId="3" borderId="11" xfId="1" applyFont="1" applyFill="1" applyBorder="1" applyAlignment="1">
      <alignment horizontal="center" vertical="center"/>
    </xf>
    <xf numFmtId="0" fontId="2" fillId="0" borderId="1" xfId="1" applyFont="1" applyBorder="1" applyAlignment="1">
      <alignment horizontal="center"/>
    </xf>
    <xf numFmtId="0" fontId="2" fillId="0" borderId="5" xfId="1" applyFont="1" applyBorder="1" applyAlignment="1">
      <alignment horizontal="center"/>
    </xf>
    <xf numFmtId="0" fontId="2" fillId="0" borderId="12" xfId="1" applyFont="1" applyBorder="1" applyAlignment="1">
      <alignment horizontal="center"/>
    </xf>
    <xf numFmtId="0" fontId="5" fillId="0" borderId="2" xfId="1" applyFont="1" applyBorder="1" applyAlignment="1">
      <alignment horizontal="center" vertical="center" wrapText="1" shrinkToFit="1"/>
    </xf>
    <xf numFmtId="0" fontId="5" fillId="0" borderId="3" xfId="1" applyFont="1" applyBorder="1" applyAlignment="1">
      <alignment horizontal="center" vertical="center" wrapText="1" shrinkToFit="1"/>
    </xf>
    <xf numFmtId="0" fontId="5" fillId="0" borderId="4" xfId="1" applyFont="1" applyBorder="1" applyAlignment="1">
      <alignment horizontal="center" vertical="center" wrapText="1" shrinkToFit="1"/>
    </xf>
    <xf numFmtId="0" fontId="2" fillId="0" borderId="2" xfId="1" quotePrefix="1" applyFont="1" applyBorder="1" applyAlignment="1">
      <alignment horizontal="left" vertical="center"/>
    </xf>
    <xf numFmtId="0" fontId="2" fillId="0" borderId="3" xfId="1" quotePrefix="1" applyFont="1" applyBorder="1" applyAlignment="1">
      <alignment horizontal="left" vertical="center"/>
    </xf>
    <xf numFmtId="0" fontId="2" fillId="0" borderId="4" xfId="1" quotePrefix="1" applyFont="1" applyBorder="1" applyAlignment="1">
      <alignment horizontal="justify" vertical="center"/>
    </xf>
    <xf numFmtId="0" fontId="1" fillId="0" borderId="2" xfId="1" quotePrefix="1" applyFont="1" applyBorder="1" applyAlignment="1">
      <alignment horizontal="center" vertical="center"/>
    </xf>
    <xf numFmtId="0" fontId="1" fillId="0" borderId="3" xfId="1" quotePrefix="1" applyFont="1" applyBorder="1" applyAlignment="1">
      <alignment horizontal="center" vertical="center"/>
    </xf>
    <xf numFmtId="0" fontId="1" fillId="0" borderId="4" xfId="1" quotePrefix="1" applyFont="1" applyBorder="1" applyAlignment="1">
      <alignment horizontal="center" vertical="center"/>
    </xf>
    <xf numFmtId="0" fontId="1" fillId="0" borderId="6" xfId="1" quotePrefix="1" applyFont="1" applyBorder="1" applyAlignment="1">
      <alignment horizontal="center" vertical="center"/>
    </xf>
    <xf numFmtId="0" fontId="1" fillId="0" borderId="7" xfId="1" quotePrefix="1" applyFont="1" applyBorder="1" applyAlignment="1">
      <alignment horizontal="center" vertical="center"/>
    </xf>
    <xf numFmtId="0" fontId="1" fillId="0" borderId="8" xfId="1" quotePrefix="1" applyFont="1" applyBorder="1" applyAlignment="1">
      <alignment horizontal="center" vertical="center"/>
    </xf>
    <xf numFmtId="0" fontId="2" fillId="0" borderId="9" xfId="1" quotePrefix="1" applyFont="1" applyBorder="1" applyAlignment="1">
      <alignment horizontal="left" vertical="center"/>
    </xf>
    <xf numFmtId="0" fontId="2" fillId="0" borderId="10" xfId="1" quotePrefix="1" applyFont="1" applyBorder="1" applyAlignment="1">
      <alignment horizontal="left" vertical="center"/>
    </xf>
    <xf numFmtId="0" fontId="2" fillId="0" borderId="11" xfId="1" applyFont="1" applyBorder="1" applyAlignment="1">
      <alignment horizontal="justify" vertical="center"/>
    </xf>
    <xf numFmtId="4" fontId="2" fillId="0" borderId="17" xfId="1" applyNumberFormat="1" applyFont="1" applyFill="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4" fontId="2" fillId="0" borderId="18" xfId="1" applyNumberFormat="1" applyFont="1" applyFill="1" applyBorder="1" applyAlignment="1" applyProtection="1">
      <alignment horizontal="left" vertical="center" wrapText="1"/>
      <protection locked="0"/>
    </xf>
    <xf numFmtId="0" fontId="2" fillId="6" borderId="9" xfId="1" applyFont="1" applyFill="1" applyBorder="1" applyAlignment="1" applyProtection="1">
      <alignment wrapText="1"/>
    </xf>
    <xf numFmtId="0" fontId="2" fillId="6" borderId="10" xfId="1" applyFont="1" applyFill="1" applyBorder="1" applyAlignment="1" applyProtection="1">
      <alignment wrapText="1"/>
    </xf>
    <xf numFmtId="0" fontId="2" fillId="6" borderId="11" xfId="1" applyFont="1" applyFill="1" applyBorder="1" applyAlignment="1" applyProtection="1">
      <alignment wrapText="1"/>
    </xf>
    <xf numFmtId="0" fontId="2" fillId="6" borderId="9" xfId="1" quotePrefix="1" applyFont="1" applyFill="1" applyBorder="1" applyAlignment="1" applyProtection="1">
      <alignment horizontal="justify" vertical="center" wrapText="1"/>
    </xf>
    <xf numFmtId="0" fontId="2" fillId="6" borderId="9" xfId="1" applyFont="1" applyFill="1" applyBorder="1" applyAlignment="1" applyProtection="1"/>
    <xf numFmtId="0" fontId="2" fillId="6" borderId="10" xfId="1" applyFont="1" applyFill="1" applyBorder="1" applyAlignment="1" applyProtection="1"/>
    <xf numFmtId="0" fontId="2" fillId="6" borderId="11" xfId="1" applyFont="1" applyFill="1" applyBorder="1" applyAlignment="1" applyProtection="1"/>
    <xf numFmtId="4" fontId="2" fillId="0" borderId="16" xfId="1" applyNumberFormat="1" applyFont="1" applyFill="1" applyBorder="1" applyAlignment="1" applyProtection="1">
      <alignment horizontal="justify" vertical="center" wrapText="1"/>
      <protection locked="0"/>
    </xf>
    <xf numFmtId="4" fontId="2" fillId="0" borderId="22" xfId="1" applyNumberFormat="1" applyFont="1" applyFill="1" applyBorder="1" applyAlignment="1" applyProtection="1">
      <alignment horizontal="justify" vertical="center" wrapText="1"/>
      <protection locked="0"/>
    </xf>
    <xf numFmtId="4" fontId="2" fillId="0" borderId="23" xfId="1" applyNumberFormat="1" applyFont="1" applyFill="1" applyBorder="1" applyAlignment="1" applyProtection="1">
      <alignment horizontal="justify" vertical="center" wrapText="1"/>
      <protection locked="0"/>
    </xf>
    <xf numFmtId="0" fontId="2" fillId="6" borderId="9" xfId="1" quotePrefix="1" applyFont="1" applyFill="1" applyBorder="1" applyAlignment="1" applyProtection="1"/>
    <xf numFmtId="4" fontId="2" fillId="0" borderId="17" xfId="1" applyNumberFormat="1" applyFont="1" applyFill="1" applyBorder="1" applyAlignment="1" applyProtection="1">
      <alignment horizontal="justify" vertical="center" wrapText="1" readingOrder="1"/>
      <protection locked="0"/>
    </xf>
    <xf numFmtId="0" fontId="0" fillId="0" borderId="17" xfId="0" applyBorder="1" applyAlignment="1" applyProtection="1">
      <alignment horizontal="justify" vertical="center" wrapText="1" readingOrder="1"/>
      <protection locked="0"/>
    </xf>
    <xf numFmtId="0" fontId="0" fillId="0" borderId="18" xfId="0" applyBorder="1" applyAlignment="1" applyProtection="1">
      <alignment horizontal="justify" vertical="center" wrapText="1" readingOrder="1"/>
      <protection locked="0"/>
    </xf>
    <xf numFmtId="4" fontId="2" fillId="0" borderId="17" xfId="1" applyNumberFormat="1" applyFont="1" applyFill="1" applyBorder="1" applyAlignment="1" applyProtection="1">
      <alignment horizontal="justify" vertical="justify" wrapText="1"/>
      <protection locked="0"/>
    </xf>
    <xf numFmtId="0" fontId="0" fillId="0" borderId="17" xfId="0" applyBorder="1" applyAlignment="1" applyProtection="1">
      <alignment horizontal="justify" vertical="justify" wrapText="1"/>
      <protection locked="0"/>
    </xf>
    <xf numFmtId="0" fontId="0" fillId="0" borderId="18" xfId="0" applyBorder="1" applyAlignment="1" applyProtection="1">
      <alignment horizontal="justify" vertical="justify" wrapText="1"/>
      <protection locked="0"/>
    </xf>
    <xf numFmtId="4" fontId="2" fillId="0" borderId="17" xfId="1" applyNumberFormat="1" applyFont="1" applyFill="1" applyBorder="1" applyAlignment="1" applyProtection="1">
      <alignment horizontal="left" vertical="justify" wrapText="1"/>
      <protection locked="0"/>
    </xf>
    <xf numFmtId="0" fontId="0" fillId="0" borderId="17" xfId="0" applyBorder="1" applyAlignment="1" applyProtection="1">
      <alignment horizontal="left" vertical="justify" wrapText="1"/>
      <protection locked="0"/>
    </xf>
    <xf numFmtId="0" fontId="0" fillId="0" borderId="18" xfId="0" applyBorder="1" applyAlignment="1" applyProtection="1">
      <alignment horizontal="left" vertical="justify" wrapText="1"/>
      <protection locked="0"/>
    </xf>
  </cellXfs>
  <cellStyles count="2">
    <cellStyle name="Normal" xfId="0" builtinId="0"/>
    <cellStyle name="Normal 2 2 3" xfId="1"/>
  </cellStyles>
  <dxfs count="336">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s>
  <tableStyles count="0" defaultTableStyle="TableStyleMedium2" defaultPivotStyle="PivotStyleLight16"/>
  <colors>
    <mruColors>
      <color rgb="FFF7F1A7"/>
      <color rgb="FFFFFFCC"/>
      <color rgb="FFFFA7A7"/>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'65'!$D$16</c:f>
              <c:strCache>
                <c:ptCount val="1"/>
                <c:pt idx="0">
                  <c:v>Resultado</c:v>
                </c:pt>
              </c:strCache>
            </c:strRef>
          </c:tx>
          <c:spPr>
            <a:ln w="28575"/>
          </c:spPr>
          <c:marker>
            <c:symbol val="none"/>
          </c:marker>
          <c:cat>
            <c:numRef>
              <c:f>'65'!$A$17:$A$28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'65'!$D$17:$D$28</c:f>
              <c:numCache>
                <c:formatCode>0.00%</c:formatCode>
                <c:ptCount val="12"/>
                <c:pt idx="0">
                  <c:v>1</c:v>
                </c:pt>
                <c:pt idx="1">
                  <c:v>0.87632275132275128</c:v>
                </c:pt>
                <c:pt idx="2">
                  <c:v>1</c:v>
                </c:pt>
                <c:pt idx="3">
                  <c:v>1</c:v>
                </c:pt>
                <c:pt idx="4">
                  <c:v>0.89296826384567507</c:v>
                </c:pt>
                <c:pt idx="5">
                  <c:v>0.89303565478173952</c:v>
                </c:pt>
                <c:pt idx="6">
                  <c:v>0.98032447359337249</c:v>
                </c:pt>
                <c:pt idx="7">
                  <c:v>1</c:v>
                </c:pt>
                <c:pt idx="8">
                  <c:v>1</c:v>
                </c:pt>
                <c:pt idx="9">
                  <c:v>1</c:v>
                </c:pt>
                <c:pt idx="10">
                  <c:v>1</c:v>
                </c:pt>
                <c:pt idx="11">
                  <c:v>1</c:v>
                </c:pt>
              </c:numCache>
            </c:numRef>
          </c:val>
          <c:smooth val="0"/>
        </c:ser>
        <c:ser>
          <c:idx val="1"/>
          <c:order val="1"/>
          <c:tx>
            <c:strRef>
              <c:f>'65'!$E$16</c:f>
              <c:strCache>
                <c:ptCount val="1"/>
                <c:pt idx="0">
                  <c:v>Meta</c:v>
                </c:pt>
              </c:strCache>
            </c:strRef>
          </c:tx>
          <c:spPr>
            <a:ln w="28575"/>
          </c:spPr>
          <c:marker>
            <c:symbol val="none"/>
          </c:marker>
          <c:cat>
            <c:numRef>
              <c:f>'65'!$A$17:$A$28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'65'!$E$17:$E$28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1346130880"/>
        <c:axId val="1346133600"/>
      </c:lineChart>
      <c:dateAx>
        <c:axId val="1346130880"/>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346133600"/>
        <c:crosses val="autoZero"/>
        <c:auto val="1"/>
        <c:lblOffset val="100"/>
        <c:baseTimeUnit val="months"/>
      </c:dateAx>
      <c:valAx>
        <c:axId val="134613360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346130880"/>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'66'!$D$16</c:f>
              <c:strCache>
                <c:ptCount val="1"/>
                <c:pt idx="0">
                  <c:v>Resultado</c:v>
                </c:pt>
              </c:strCache>
            </c:strRef>
          </c:tx>
          <c:spPr>
            <a:ln w="28575"/>
          </c:spPr>
          <c:marker>
            <c:symbol val="none"/>
          </c:marker>
          <c:cat>
            <c:numRef>
              <c:f>'66'!$A$17:$A$28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'66'!$D$17:$D$28</c:f>
              <c:numCache>
                <c:formatCode>0.00%</c:formatCode>
                <c:ptCount val="12"/>
                <c:pt idx="5">
                  <c:v>1</c:v>
                </c:pt>
                <c:pt idx="11">
                  <c:v>1</c:v>
                </c:pt>
              </c:numCache>
            </c:numRef>
          </c:val>
          <c:smooth val="0"/>
        </c:ser>
        <c:ser>
          <c:idx val="1"/>
          <c:order val="1"/>
          <c:tx>
            <c:strRef>
              <c:f>'66'!$E$16</c:f>
              <c:strCache>
                <c:ptCount val="1"/>
                <c:pt idx="0">
                  <c:v>Meta</c:v>
                </c:pt>
              </c:strCache>
            </c:strRef>
          </c:tx>
          <c:spPr>
            <a:ln w="28575"/>
          </c:spPr>
          <c:marker>
            <c:symbol val="none"/>
          </c:marker>
          <c:cat>
            <c:numRef>
              <c:f>'66'!$A$17:$A$28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'66'!$E$17:$E$28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1346124896"/>
        <c:axId val="1346131424"/>
      </c:lineChart>
      <c:dateAx>
        <c:axId val="1346124896"/>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346131424"/>
        <c:crosses val="autoZero"/>
        <c:auto val="1"/>
        <c:lblOffset val="100"/>
        <c:baseTimeUnit val="months"/>
      </c:dateAx>
      <c:valAx>
        <c:axId val="134613142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346124896"/>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'67'!$D$16</c:f>
              <c:strCache>
                <c:ptCount val="1"/>
                <c:pt idx="0">
                  <c:v>Resultado</c:v>
                </c:pt>
              </c:strCache>
            </c:strRef>
          </c:tx>
          <c:spPr>
            <a:ln w="28575"/>
          </c:spPr>
          <c:marker>
            <c:symbol val="none"/>
          </c:marker>
          <c:cat>
            <c:numRef>
              <c:f>'67'!$A$17:$A$28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'67'!$D$17:$D$28</c:f>
              <c:numCache>
                <c:formatCode>0.00%</c:formatCode>
                <c:ptCount val="12"/>
                <c:pt idx="1">
                  <c:v>0.91073124406457739</c:v>
                </c:pt>
                <c:pt idx="3">
                  <c:v>1</c:v>
                </c:pt>
                <c:pt idx="5">
                  <c:v>0.95213228894691038</c:v>
                </c:pt>
                <c:pt idx="7">
                  <c:v>0.94972577696526506</c:v>
                </c:pt>
                <c:pt idx="9">
                  <c:v>1</c:v>
                </c:pt>
                <c:pt idx="11">
                  <c:v>0</c:v>
                </c:pt>
              </c:numCache>
            </c:numRef>
          </c:val>
          <c:smooth val="0"/>
        </c:ser>
        <c:ser>
          <c:idx val="1"/>
          <c:order val="1"/>
          <c:tx>
            <c:strRef>
              <c:f>'67'!$E$16</c:f>
              <c:strCache>
                <c:ptCount val="1"/>
                <c:pt idx="0">
                  <c:v>Meta</c:v>
                </c:pt>
              </c:strCache>
            </c:strRef>
          </c:tx>
          <c:spPr>
            <a:ln w="28575"/>
          </c:spPr>
          <c:marker>
            <c:symbol val="none"/>
          </c:marker>
          <c:cat>
            <c:numRef>
              <c:f>'67'!$A$17:$A$28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'67'!$E$17:$E$28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1346134144"/>
        <c:axId val="1346131968"/>
      </c:lineChart>
      <c:dateAx>
        <c:axId val="1346134144"/>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346131968"/>
        <c:crosses val="autoZero"/>
        <c:auto val="1"/>
        <c:lblOffset val="100"/>
        <c:baseTimeUnit val="months"/>
      </c:dateAx>
      <c:valAx>
        <c:axId val="134613196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346134144"/>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'68'!$D$16</c:f>
              <c:strCache>
                <c:ptCount val="1"/>
                <c:pt idx="0">
                  <c:v>Resultado</c:v>
                </c:pt>
              </c:strCache>
            </c:strRef>
          </c:tx>
          <c:spPr>
            <a:ln w="28575"/>
          </c:spPr>
          <c:marker>
            <c:symbol val="none"/>
          </c:marker>
          <c:cat>
            <c:numRef>
              <c:f>'68'!$A$17:$A$28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'68'!$D$17:$D$28</c:f>
              <c:numCache>
                <c:formatCode>0.00%</c:formatCode>
                <c:ptCount val="12"/>
                <c:pt idx="0">
                  <c:v>1</c:v>
                </c:pt>
                <c:pt idx="1">
                  <c:v>1</c:v>
                </c:pt>
                <c:pt idx="2">
                  <c:v>0.61715886055467906</c:v>
                </c:pt>
                <c:pt idx="3">
                  <c:v>1</c:v>
                </c:pt>
                <c:pt idx="4">
                  <c:v>0.93581819427910018</c:v>
                </c:pt>
                <c:pt idx="5">
                  <c:v>0.98562897709087149</c:v>
                </c:pt>
                <c:pt idx="6">
                  <c:v>0.95405149150317259</c:v>
                </c:pt>
                <c:pt idx="7">
                  <c:v>1</c:v>
                </c:pt>
                <c:pt idx="8">
                  <c:v>0.94368503650465119</c:v>
                </c:pt>
                <c:pt idx="9">
                  <c:v>1</c:v>
                </c:pt>
                <c:pt idx="10">
                  <c:v>1</c:v>
                </c:pt>
              </c:numCache>
            </c:numRef>
          </c:val>
          <c:smooth val="0"/>
        </c:ser>
        <c:ser>
          <c:idx val="1"/>
          <c:order val="1"/>
          <c:tx>
            <c:strRef>
              <c:f>'68'!$E$16</c:f>
              <c:strCache>
                <c:ptCount val="1"/>
                <c:pt idx="0">
                  <c:v>Meta</c:v>
                </c:pt>
              </c:strCache>
            </c:strRef>
          </c:tx>
          <c:spPr>
            <a:ln w="28575"/>
          </c:spPr>
          <c:marker>
            <c:symbol val="none"/>
          </c:marker>
          <c:cat>
            <c:numRef>
              <c:f>'68'!$A$17:$A$28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'68'!$E$17:$E$28</c:f>
              <c:numCache>
                <c:formatCode>0%</c:formatCode>
                <c:ptCount val="12"/>
                <c:pt idx="0">
                  <c:v>0.03</c:v>
                </c:pt>
                <c:pt idx="1">
                  <c:v>0.03</c:v>
                </c:pt>
                <c:pt idx="2">
                  <c:v>0.03</c:v>
                </c:pt>
                <c:pt idx="3">
                  <c:v>0.03</c:v>
                </c:pt>
                <c:pt idx="4">
                  <c:v>0.03</c:v>
                </c:pt>
                <c:pt idx="5">
                  <c:v>0.03</c:v>
                </c:pt>
                <c:pt idx="6">
                  <c:v>0.03</c:v>
                </c:pt>
                <c:pt idx="7">
                  <c:v>0.03</c:v>
                </c:pt>
                <c:pt idx="8">
                  <c:v>0.03</c:v>
                </c:pt>
                <c:pt idx="9">
                  <c:v>0.03</c:v>
                </c:pt>
                <c:pt idx="10">
                  <c:v>0.03</c:v>
                </c:pt>
                <c:pt idx="11">
                  <c:v>0.03</c:v>
                </c:pt>
              </c:numCache>
            </c:numRef>
          </c:val>
          <c:smooth val="0"/>
        </c:ser>
        <c:dLbls>
          <c:showLegendKey val="0"/>
          <c:showVal val="0"/>
          <c:showCatName val="0"/>
          <c:showSerName val="0"/>
          <c:showPercent val="0"/>
          <c:showBubbleSize val="0"/>
        </c:dLbls>
        <c:smooth val="0"/>
        <c:axId val="1346132512"/>
        <c:axId val="1346133056"/>
      </c:lineChart>
      <c:dateAx>
        <c:axId val="1346132512"/>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346133056"/>
        <c:crosses val="autoZero"/>
        <c:auto val="1"/>
        <c:lblOffset val="100"/>
        <c:baseTimeUnit val="months"/>
      </c:dateAx>
      <c:valAx>
        <c:axId val="134613305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346132512"/>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'69'!$D$16</c:f>
              <c:strCache>
                <c:ptCount val="1"/>
                <c:pt idx="0">
                  <c:v>Resultado</c:v>
                </c:pt>
              </c:strCache>
            </c:strRef>
          </c:tx>
          <c:spPr>
            <a:ln w="28575"/>
          </c:spPr>
          <c:marker>
            <c:symbol val="none"/>
          </c:marker>
          <c:cat>
            <c:numRef>
              <c:f>'69'!$A$17:$A$28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'69'!$D$17:$D$28</c:f>
              <c:numCache>
                <c:formatCode>0.00%</c:formatCode>
                <c:ptCount val="12"/>
                <c:pt idx="11">
                  <c:v>1</c:v>
                </c:pt>
              </c:numCache>
            </c:numRef>
          </c:val>
          <c:smooth val="0"/>
        </c:ser>
        <c:ser>
          <c:idx val="1"/>
          <c:order val="1"/>
          <c:tx>
            <c:strRef>
              <c:f>'69'!$E$16</c:f>
              <c:strCache>
                <c:ptCount val="1"/>
                <c:pt idx="0">
                  <c:v>Meta</c:v>
                </c:pt>
              </c:strCache>
            </c:strRef>
          </c:tx>
          <c:spPr>
            <a:ln w="28575"/>
          </c:spPr>
          <c:marker>
            <c:symbol val="none"/>
          </c:marker>
          <c:cat>
            <c:numRef>
              <c:f>'69'!$A$17:$A$28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'69'!$E$17:$E$28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1346119456"/>
        <c:axId val="1346120000"/>
      </c:lineChart>
      <c:dateAx>
        <c:axId val="1346119456"/>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346120000"/>
        <c:crosses val="autoZero"/>
        <c:auto val="1"/>
        <c:lblOffset val="100"/>
        <c:baseTimeUnit val="months"/>
      </c:dateAx>
      <c:valAx>
        <c:axId val="134612000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346119456"/>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'70'!$D$16</c:f>
              <c:strCache>
                <c:ptCount val="1"/>
                <c:pt idx="0">
                  <c:v>Resultado</c:v>
                </c:pt>
              </c:strCache>
            </c:strRef>
          </c:tx>
          <c:spPr>
            <a:ln w="28575"/>
          </c:spPr>
          <c:marker>
            <c:symbol val="none"/>
          </c:marker>
          <c:cat>
            <c:numRef>
              <c:f>'70'!$A$17:$A$28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'70'!$D$17:$D$28</c:f>
              <c:numCache>
                <c:formatCode>0.00%</c:formatCode>
                <c:ptCount val="12"/>
                <c:pt idx="1">
                  <c:v>0.96721311475409832</c:v>
                </c:pt>
                <c:pt idx="3">
                  <c:v>1</c:v>
                </c:pt>
                <c:pt idx="4">
                  <c:v>1</c:v>
                </c:pt>
                <c:pt idx="5">
                  <c:v>1</c:v>
                </c:pt>
                <c:pt idx="6">
                  <c:v>1</c:v>
                </c:pt>
                <c:pt idx="7">
                  <c:v>1</c:v>
                </c:pt>
                <c:pt idx="8">
                  <c:v>1</c:v>
                </c:pt>
                <c:pt idx="9">
                  <c:v>1</c:v>
                </c:pt>
                <c:pt idx="10">
                  <c:v>1</c:v>
                </c:pt>
              </c:numCache>
            </c:numRef>
          </c:val>
          <c:smooth val="0"/>
        </c:ser>
        <c:ser>
          <c:idx val="1"/>
          <c:order val="1"/>
          <c:tx>
            <c:strRef>
              <c:f>'70'!$E$16</c:f>
              <c:strCache>
                <c:ptCount val="1"/>
                <c:pt idx="0">
                  <c:v>Meta</c:v>
                </c:pt>
              </c:strCache>
            </c:strRef>
          </c:tx>
          <c:spPr>
            <a:ln w="28575"/>
          </c:spPr>
          <c:marker>
            <c:symbol val="none"/>
          </c:marker>
          <c:cat>
            <c:numRef>
              <c:f>'70'!$A$17:$A$28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'70'!$E$17:$E$28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1346120544"/>
        <c:axId val="1346127072"/>
      </c:lineChart>
      <c:dateAx>
        <c:axId val="1346120544"/>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346127072"/>
        <c:crosses val="autoZero"/>
        <c:auto val="1"/>
        <c:lblOffset val="100"/>
        <c:baseTimeUnit val="months"/>
      </c:dateAx>
      <c:valAx>
        <c:axId val="13461270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346120544"/>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'67'!$D$16</c:f>
              <c:strCache>
                <c:ptCount val="1"/>
                <c:pt idx="0">
                  <c:v>Resultado</c:v>
                </c:pt>
              </c:strCache>
            </c:strRef>
          </c:tx>
          <c:spPr>
            <a:ln w="28575"/>
          </c:spPr>
          <c:marker>
            <c:symbol val="none"/>
          </c:marker>
          <c:cat>
            <c:numRef>
              <c:f>'67'!$A$17:$A$28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'67'!$D$17:$D$28</c:f>
              <c:numCache>
                <c:formatCode>0.00%</c:formatCode>
                <c:ptCount val="12"/>
                <c:pt idx="1">
                  <c:v>0.91073124406457739</c:v>
                </c:pt>
                <c:pt idx="3">
                  <c:v>1</c:v>
                </c:pt>
                <c:pt idx="5">
                  <c:v>0.95213228894691038</c:v>
                </c:pt>
                <c:pt idx="7">
                  <c:v>0.94972577696526506</c:v>
                </c:pt>
                <c:pt idx="9">
                  <c:v>1</c:v>
                </c:pt>
                <c:pt idx="11">
                  <c:v>0</c:v>
                </c:pt>
              </c:numCache>
            </c:numRef>
          </c:val>
          <c:smooth val="0"/>
        </c:ser>
        <c:ser>
          <c:idx val="1"/>
          <c:order val="1"/>
          <c:tx>
            <c:strRef>
              <c:f>'67'!$E$16</c:f>
              <c:strCache>
                <c:ptCount val="1"/>
                <c:pt idx="0">
                  <c:v>Meta</c:v>
                </c:pt>
              </c:strCache>
            </c:strRef>
          </c:tx>
          <c:spPr>
            <a:ln w="28575"/>
          </c:spPr>
          <c:marker>
            <c:symbol val="none"/>
          </c:marker>
          <c:cat>
            <c:numRef>
              <c:f>'67'!$A$17:$A$28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'67'!$E$17:$E$28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1346122176"/>
        <c:axId val="1346126528"/>
      </c:lineChart>
      <c:dateAx>
        <c:axId val="1346122176"/>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346126528"/>
        <c:crosses val="autoZero"/>
        <c:auto val="1"/>
        <c:lblOffset val="100"/>
        <c:baseTimeUnit val="months"/>
      </c:dateAx>
      <c:valAx>
        <c:axId val="134612652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346122176"/>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'67'!$D$16</c:f>
              <c:strCache>
                <c:ptCount val="1"/>
                <c:pt idx="0">
                  <c:v>Resultado</c:v>
                </c:pt>
              </c:strCache>
            </c:strRef>
          </c:tx>
          <c:spPr>
            <a:ln w="28575"/>
          </c:spPr>
          <c:marker>
            <c:symbol val="none"/>
          </c:marker>
          <c:cat>
            <c:numRef>
              <c:f>'67'!$A$17:$A$28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'67'!$D$17:$D$28</c:f>
              <c:numCache>
                <c:formatCode>0.00%</c:formatCode>
                <c:ptCount val="12"/>
                <c:pt idx="1">
                  <c:v>0.91073124406457739</c:v>
                </c:pt>
                <c:pt idx="3">
                  <c:v>1</c:v>
                </c:pt>
                <c:pt idx="5">
                  <c:v>0.95213228894691038</c:v>
                </c:pt>
                <c:pt idx="7">
                  <c:v>0.94972577696526506</c:v>
                </c:pt>
                <c:pt idx="9">
                  <c:v>1</c:v>
                </c:pt>
                <c:pt idx="11">
                  <c:v>0</c:v>
                </c:pt>
              </c:numCache>
            </c:numRef>
          </c:val>
          <c:smooth val="0"/>
        </c:ser>
        <c:ser>
          <c:idx val="1"/>
          <c:order val="1"/>
          <c:tx>
            <c:strRef>
              <c:f>'67'!$E$16</c:f>
              <c:strCache>
                <c:ptCount val="1"/>
                <c:pt idx="0">
                  <c:v>Meta</c:v>
                </c:pt>
              </c:strCache>
            </c:strRef>
          </c:tx>
          <c:spPr>
            <a:ln w="28575"/>
          </c:spPr>
          <c:marker>
            <c:symbol val="none"/>
          </c:marker>
          <c:cat>
            <c:numRef>
              <c:f>'67'!$A$17:$A$28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'67'!$E$17:$E$28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1346121088"/>
        <c:axId val="1346128160"/>
      </c:lineChart>
      <c:dateAx>
        <c:axId val="1346121088"/>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346128160"/>
        <c:crosses val="autoZero"/>
        <c:auto val="1"/>
        <c:lblOffset val="100"/>
        <c:baseTimeUnit val="months"/>
      </c:dateAx>
      <c:valAx>
        <c:axId val="134612816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346121088"/>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trlProps/ctrlProp1.xml><?xml version="1.0" encoding="utf-8"?>
<formControlPr xmlns="http://schemas.microsoft.com/office/spreadsheetml/2009/9/main" objectType="Radio" checked="Checked" firstButton="1"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firstButton="1" lockText="1"/>
</file>

<file path=xl/ctrlProps/ctrlProp12.xml><?xml version="1.0" encoding="utf-8"?>
<formControlPr xmlns="http://schemas.microsoft.com/office/spreadsheetml/2009/9/main" objectType="Radio" checked="Checked"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checked="Checked" firstButton="1"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firstButton="1"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checked="Checked" lockText="1"/>
</file>

<file path=xl/ctrlProps/ctrlProp26.xml><?xml version="1.0" encoding="utf-8"?>
<formControlPr xmlns="http://schemas.microsoft.com/office/spreadsheetml/2009/9/main" objectType="Radio" checked="Checked" firstButton="1"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firstButton="1"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checked="Checked"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checked="Checked" firstButton="1"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firstButton="1"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checked="Checked" lockText="1"/>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8193" name="Option Button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8196" name="Option Button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8197" name="Option Button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8" name="Imagen 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323850</xdr:rowOff>
        </xdr:from>
        <xdr:to>
          <xdr:col>2</xdr:col>
          <xdr:colOff>266700</xdr:colOff>
          <xdr:row>13</xdr:row>
          <xdr:rowOff>38100</xdr:rowOff>
        </xdr:to>
        <xdr:sp macro="" textlink="">
          <xdr:nvSpPr>
            <xdr:cNvPr id="7169" name="Option Button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323850</xdr:rowOff>
        </xdr:from>
        <xdr:to>
          <xdr:col>3</xdr:col>
          <xdr:colOff>514350</xdr:colOff>
          <xdr:row>13</xdr:row>
          <xdr:rowOff>38100</xdr:rowOff>
        </xdr:to>
        <xdr:sp macro="" textlink="">
          <xdr:nvSpPr>
            <xdr:cNvPr id="7170" name="Option Button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323850</xdr:rowOff>
        </xdr:from>
        <xdr:to>
          <xdr:col>4</xdr:col>
          <xdr:colOff>504825</xdr:colOff>
          <xdr:row>13</xdr:row>
          <xdr:rowOff>38100</xdr:rowOff>
        </xdr:to>
        <xdr:sp macro="" textlink="">
          <xdr:nvSpPr>
            <xdr:cNvPr id="7171" name="Option Button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323850</xdr:rowOff>
        </xdr:from>
        <xdr:to>
          <xdr:col>5</xdr:col>
          <xdr:colOff>609600</xdr:colOff>
          <xdr:row>13</xdr:row>
          <xdr:rowOff>38100</xdr:rowOff>
        </xdr:to>
        <xdr:sp macro="" textlink="">
          <xdr:nvSpPr>
            <xdr:cNvPr id="7172" name="Option Button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323850</xdr:rowOff>
        </xdr:from>
        <xdr:to>
          <xdr:col>6</xdr:col>
          <xdr:colOff>285750</xdr:colOff>
          <xdr:row>13</xdr:row>
          <xdr:rowOff>38100</xdr:rowOff>
        </xdr:to>
        <xdr:sp macro="" textlink="">
          <xdr:nvSpPr>
            <xdr:cNvPr id="7173" name="Option Button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8" name="Imagen 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4101" name="Option Button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8" name="Imagen 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352425</xdr:rowOff>
        </xdr:from>
        <xdr:to>
          <xdr:col>2</xdr:col>
          <xdr:colOff>266700</xdr:colOff>
          <xdr:row>13</xdr:row>
          <xdr:rowOff>38100</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352425</xdr:rowOff>
        </xdr:from>
        <xdr:to>
          <xdr:col>3</xdr:col>
          <xdr:colOff>428625</xdr:colOff>
          <xdr:row>13</xdr:row>
          <xdr:rowOff>38100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352425</xdr:rowOff>
        </xdr:from>
        <xdr:to>
          <xdr:col>4</xdr:col>
          <xdr:colOff>419100</xdr:colOff>
          <xdr:row>13</xdr:row>
          <xdr:rowOff>38100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11</xdr:row>
          <xdr:rowOff>352425</xdr:rowOff>
        </xdr:from>
        <xdr:to>
          <xdr:col>5</xdr:col>
          <xdr:colOff>523875</xdr:colOff>
          <xdr:row>13</xdr:row>
          <xdr:rowOff>38100</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11</xdr:row>
          <xdr:rowOff>352425</xdr:rowOff>
        </xdr:from>
        <xdr:to>
          <xdr:col>6</xdr:col>
          <xdr:colOff>200025</xdr:colOff>
          <xdr:row>13</xdr:row>
          <xdr:rowOff>38100</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8" name="Imagen 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400050</xdr:colOff>
          <xdr:row>11</xdr:row>
          <xdr:rowOff>361950</xdr:rowOff>
        </xdr:from>
        <xdr:to>
          <xdr:col>2</xdr:col>
          <xdr:colOff>209550</xdr:colOff>
          <xdr:row>13</xdr:row>
          <xdr:rowOff>38100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xdr:row>
          <xdr:rowOff>361950</xdr:rowOff>
        </xdr:from>
        <xdr:to>
          <xdr:col>3</xdr:col>
          <xdr:colOff>323850</xdr:colOff>
          <xdr:row>13</xdr:row>
          <xdr:rowOff>38100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361950</xdr:rowOff>
        </xdr:from>
        <xdr:to>
          <xdr:col>4</xdr:col>
          <xdr:colOff>314325</xdr:colOff>
          <xdr:row>13</xdr:row>
          <xdr:rowOff>38100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11</xdr:row>
          <xdr:rowOff>361950</xdr:rowOff>
        </xdr:from>
        <xdr:to>
          <xdr:col>5</xdr:col>
          <xdr:colOff>438150</xdr:colOff>
          <xdr:row>13</xdr:row>
          <xdr:rowOff>38100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11</xdr:row>
          <xdr:rowOff>361950</xdr:rowOff>
        </xdr:from>
        <xdr:to>
          <xdr:col>6</xdr:col>
          <xdr:colOff>95250</xdr:colOff>
          <xdr:row>13</xdr:row>
          <xdr:rowOff>38100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8" name="Imagen 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9" name="Imagen 8"/>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257175</xdr:rowOff>
        </xdr:from>
        <xdr:to>
          <xdr:col>2</xdr:col>
          <xdr:colOff>266700</xdr:colOff>
          <xdr:row>13</xdr:row>
          <xdr:rowOff>38100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257175</xdr:rowOff>
        </xdr:from>
        <xdr:to>
          <xdr:col>3</xdr:col>
          <xdr:colOff>514350</xdr:colOff>
          <xdr:row>13</xdr:row>
          <xdr:rowOff>38100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257175</xdr:rowOff>
        </xdr:from>
        <xdr:to>
          <xdr:col>4</xdr:col>
          <xdr:colOff>504825</xdr:colOff>
          <xdr:row>13</xdr:row>
          <xdr:rowOff>38100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257175</xdr:rowOff>
        </xdr:from>
        <xdr:to>
          <xdr:col>5</xdr:col>
          <xdr:colOff>609600</xdr:colOff>
          <xdr:row>13</xdr:row>
          <xdr:rowOff>38100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257175</xdr:rowOff>
        </xdr:from>
        <xdr:to>
          <xdr:col>6</xdr:col>
          <xdr:colOff>285750</xdr:colOff>
          <xdr:row>13</xdr:row>
          <xdr:rowOff>38100</xdr:rowOff>
        </xdr:to>
        <xdr:sp macro="" textlink="">
          <xdr:nvSpPr>
            <xdr:cNvPr id="5125" name="Option Button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323850</xdr:colOff>
      <xdr:row>0</xdr:row>
      <xdr:rowOff>0</xdr:rowOff>
    </xdr:from>
    <xdr:to>
      <xdr:col>0</xdr:col>
      <xdr:colOff>1076325</xdr:colOff>
      <xdr:row>2</xdr:row>
      <xdr:rowOff>276225</xdr:rowOff>
    </xdr:to>
    <xdr:pic>
      <xdr:nvPicPr>
        <xdr:cNvPr id="9" name="Imagen 8"/>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850" y="0"/>
          <a:ext cx="752475" cy="8858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257175</xdr:rowOff>
        </xdr:from>
        <xdr:to>
          <xdr:col>2</xdr:col>
          <xdr:colOff>266700</xdr:colOff>
          <xdr:row>13</xdr:row>
          <xdr:rowOff>38100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257175</xdr:rowOff>
        </xdr:from>
        <xdr:to>
          <xdr:col>3</xdr:col>
          <xdr:colOff>514350</xdr:colOff>
          <xdr:row>13</xdr:row>
          <xdr:rowOff>38100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257175</xdr:rowOff>
        </xdr:from>
        <xdr:to>
          <xdr:col>4</xdr:col>
          <xdr:colOff>504825</xdr:colOff>
          <xdr:row>13</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257175</xdr:rowOff>
        </xdr:from>
        <xdr:to>
          <xdr:col>5</xdr:col>
          <xdr:colOff>609600</xdr:colOff>
          <xdr:row>13</xdr:row>
          <xdr:rowOff>38100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257175</xdr:rowOff>
        </xdr:from>
        <xdr:to>
          <xdr:col>6</xdr:col>
          <xdr:colOff>285750</xdr:colOff>
          <xdr:row>13</xdr:row>
          <xdr:rowOff>38100</xdr:rowOff>
        </xdr:to>
        <xdr:sp macro="" textlink="">
          <xdr:nvSpPr>
            <xdr:cNvPr id="6149" name="Option Button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19050</xdr:rowOff>
    </xdr:from>
    <xdr:to>
      <xdr:col>0</xdr:col>
      <xdr:colOff>1066800</xdr:colOff>
      <xdr:row>2</xdr:row>
      <xdr:rowOff>295275</xdr:rowOff>
    </xdr:to>
    <xdr:pic>
      <xdr:nvPicPr>
        <xdr:cNvPr id="9" name="Imagen 8"/>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19050"/>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4.v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vmlDrawing" Target="../drawings/vmlDrawing6.v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7.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vmlDrawing" Target="../drawings/vmlDrawing8.vml"/><Relationship Id="rId9"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9.vml"/><Relationship Id="rId7" Type="http://schemas.openxmlformats.org/officeDocument/2006/relationships/ctrlProp" Target="../ctrlProps/ctrlProp2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vmlDrawing" Target="../drawings/vmlDrawing10.vml"/><Relationship Id="rId9" Type="http://schemas.openxmlformats.org/officeDocument/2006/relationships/ctrlProp" Target="../ctrlProps/ctrlProp2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11.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vmlDrawing" Target="../drawings/vmlDrawing12.v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13.vml"/><Relationship Id="rId7" Type="http://schemas.openxmlformats.org/officeDocument/2006/relationships/ctrlProp" Target="../ctrlProps/ctrlProp3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14.vml"/><Relationship Id="rId7" Type="http://schemas.openxmlformats.org/officeDocument/2006/relationships/ctrlProp" Target="../ctrlProps/ctrlProp39.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opLeftCell="A7" workbookViewId="0">
      <selection activeCell="D29" sqref="D29"/>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4" ht="24" customHeight="1" x14ac:dyDescent="0.2">
      <c r="A1" s="136"/>
      <c r="B1" s="139" t="s">
        <v>28</v>
      </c>
      <c r="C1" s="140"/>
      <c r="D1" s="140"/>
      <c r="E1" s="140"/>
      <c r="F1" s="140"/>
      <c r="G1" s="140"/>
      <c r="H1" s="141"/>
      <c r="I1" s="142" t="s">
        <v>26</v>
      </c>
      <c r="J1" s="143"/>
      <c r="K1" s="144"/>
    </row>
    <row r="2" spans="1:14" ht="24" customHeight="1" x14ac:dyDescent="0.2">
      <c r="A2" s="137"/>
      <c r="B2" s="145" t="s">
        <v>0</v>
      </c>
      <c r="C2" s="146"/>
      <c r="D2" s="146"/>
      <c r="E2" s="146"/>
      <c r="F2" s="146"/>
      <c r="G2" s="146"/>
      <c r="H2" s="147"/>
      <c r="I2" s="151" t="s">
        <v>37</v>
      </c>
      <c r="J2" s="152"/>
      <c r="K2" s="153"/>
    </row>
    <row r="3" spans="1:14" ht="24" customHeight="1" x14ac:dyDescent="0.2">
      <c r="A3" s="138"/>
      <c r="B3" s="148"/>
      <c r="C3" s="149"/>
      <c r="D3" s="149"/>
      <c r="E3" s="149"/>
      <c r="F3" s="149"/>
      <c r="G3" s="149"/>
      <c r="H3" s="150"/>
      <c r="I3" s="151" t="s">
        <v>38</v>
      </c>
      <c r="J3" s="152"/>
      <c r="K3" s="153"/>
    </row>
    <row r="5" spans="1:14" ht="50.1" customHeight="1" x14ac:dyDescent="0.2">
      <c r="A5" s="2" t="s">
        <v>39</v>
      </c>
      <c r="B5" s="100" t="s">
        <v>1</v>
      </c>
      <c r="C5" s="102"/>
      <c r="D5" s="103" t="s">
        <v>41</v>
      </c>
      <c r="E5" s="104"/>
      <c r="F5" s="105"/>
      <c r="G5" s="3" t="s">
        <v>2</v>
      </c>
      <c r="H5" s="106" t="s">
        <v>96</v>
      </c>
      <c r="I5" s="107"/>
      <c r="J5" s="107"/>
      <c r="K5" s="108"/>
    </row>
    <row r="6" spans="1:14" x14ac:dyDescent="0.2">
      <c r="A6" s="3" t="s">
        <v>3</v>
      </c>
      <c r="B6" s="49" t="s">
        <v>40</v>
      </c>
      <c r="C6" s="50"/>
      <c r="D6" s="50"/>
      <c r="E6" s="51"/>
      <c r="F6" s="51"/>
      <c r="G6" s="50"/>
      <c r="H6" s="51"/>
      <c r="I6" s="51"/>
      <c r="J6" s="51"/>
      <c r="K6" s="52"/>
    </row>
    <row r="7" spans="1:14" x14ac:dyDescent="0.2">
      <c r="A7" s="5" t="s">
        <v>4</v>
      </c>
      <c r="B7" s="54" t="s">
        <v>53</v>
      </c>
      <c r="C7" s="55"/>
      <c r="D7" s="55"/>
      <c r="E7" s="55"/>
      <c r="F7" s="56"/>
      <c r="G7" s="3" t="s">
        <v>5</v>
      </c>
      <c r="H7" s="6" t="s">
        <v>6</v>
      </c>
      <c r="I7" s="7"/>
      <c r="J7" s="8" t="s">
        <v>7</v>
      </c>
      <c r="K7" s="53">
        <v>69</v>
      </c>
    </row>
    <row r="8" spans="1:14" ht="21" customHeight="1" x14ac:dyDescent="0.2">
      <c r="A8" s="9" t="s">
        <v>8</v>
      </c>
      <c r="B8" s="109" t="s">
        <v>85</v>
      </c>
      <c r="C8" s="110"/>
      <c r="D8" s="110"/>
      <c r="E8" s="110"/>
      <c r="F8" s="110"/>
      <c r="G8" s="110"/>
      <c r="H8" s="110"/>
      <c r="I8" s="110"/>
      <c r="J8" s="110"/>
      <c r="K8" s="111"/>
    </row>
    <row r="9" spans="1:14" x14ac:dyDescent="0.2">
      <c r="A9" s="112" t="s">
        <v>9</v>
      </c>
      <c r="B9" s="114" t="s">
        <v>54</v>
      </c>
      <c r="C9" s="115"/>
      <c r="D9" s="115"/>
      <c r="E9" s="115"/>
      <c r="F9" s="115"/>
      <c r="G9" s="115"/>
      <c r="H9" s="115"/>
      <c r="I9" s="115"/>
      <c r="J9" s="115"/>
      <c r="K9" s="116"/>
    </row>
    <row r="10" spans="1:14" x14ac:dyDescent="0.2">
      <c r="A10" s="113"/>
      <c r="B10" s="117"/>
      <c r="C10" s="118"/>
      <c r="D10" s="118"/>
      <c r="E10" s="118"/>
      <c r="F10" s="118"/>
      <c r="G10" s="118"/>
      <c r="H10" s="118"/>
      <c r="I10" s="118"/>
      <c r="J10" s="118"/>
      <c r="K10" s="119"/>
    </row>
    <row r="11" spans="1:14" x14ac:dyDescent="0.2">
      <c r="A11" s="3" t="s">
        <v>10</v>
      </c>
      <c r="B11" s="4" t="s">
        <v>11</v>
      </c>
      <c r="C11" s="10"/>
      <c r="D11" s="10"/>
      <c r="E11" s="11"/>
      <c r="F11" s="12"/>
      <c r="G11" s="3" t="s">
        <v>12</v>
      </c>
      <c r="H11" s="57">
        <v>0.1</v>
      </c>
      <c r="I11" s="60" t="s">
        <v>86</v>
      </c>
      <c r="J11" s="35"/>
      <c r="K11" s="42"/>
    </row>
    <row r="12" spans="1:14" ht="24" customHeight="1" x14ac:dyDescent="0.2">
      <c r="A12" s="13" t="s">
        <v>13</v>
      </c>
      <c r="B12" s="120" t="str">
        <f>B6</f>
        <v>Gestión de Recursos Fisicos</v>
      </c>
      <c r="C12" s="121"/>
      <c r="D12" s="121"/>
      <c r="E12" s="121"/>
      <c r="F12" s="122"/>
      <c r="G12" s="3" t="s">
        <v>14</v>
      </c>
      <c r="H12" s="123" t="s">
        <v>46</v>
      </c>
      <c r="I12" s="124"/>
      <c r="J12" s="124"/>
      <c r="K12" s="125"/>
    </row>
    <row r="13" spans="1:14" ht="12" customHeight="1" x14ac:dyDescent="0.2">
      <c r="A13" s="13" t="s">
        <v>15</v>
      </c>
      <c r="B13" s="14" t="s">
        <v>16</v>
      </c>
      <c r="C13" s="7"/>
      <c r="D13" s="7"/>
      <c r="E13" s="7"/>
      <c r="F13" s="7"/>
      <c r="G13" s="7"/>
      <c r="H13" s="7"/>
      <c r="I13" s="7"/>
      <c r="J13" s="7"/>
      <c r="K13" s="15"/>
    </row>
    <row r="14" spans="1:14" ht="11.25" customHeight="1" x14ac:dyDescent="0.2">
      <c r="A14" s="126" t="s">
        <v>25</v>
      </c>
      <c r="B14" s="127"/>
      <c r="C14" s="127"/>
      <c r="D14" s="127"/>
      <c r="E14" s="128"/>
      <c r="F14" s="16"/>
      <c r="G14" s="17"/>
      <c r="H14" s="17"/>
      <c r="I14" s="17"/>
      <c r="J14" s="17"/>
      <c r="K14" s="18"/>
      <c r="L14" s="19"/>
      <c r="M14" s="59"/>
      <c r="N14" s="59"/>
    </row>
    <row r="15" spans="1:14" ht="11.25" customHeight="1" x14ac:dyDescent="0.2">
      <c r="A15" s="129"/>
      <c r="B15" s="130"/>
      <c r="C15" s="130"/>
      <c r="D15" s="130"/>
      <c r="E15" s="131"/>
      <c r="F15" s="20"/>
      <c r="G15" s="19"/>
      <c r="H15" s="19"/>
      <c r="I15" s="19"/>
      <c r="J15" s="19"/>
      <c r="K15" s="21"/>
      <c r="L15" s="19"/>
      <c r="M15" s="59"/>
      <c r="N15" s="59"/>
    </row>
    <row r="16" spans="1:14" x14ac:dyDescent="0.2">
      <c r="A16" s="22" t="s">
        <v>17</v>
      </c>
      <c r="B16" s="36" t="s">
        <v>77</v>
      </c>
      <c r="C16" s="37" t="s">
        <v>78</v>
      </c>
      <c r="D16" s="22" t="s">
        <v>18</v>
      </c>
      <c r="E16" s="23" t="s">
        <v>19</v>
      </c>
      <c r="F16" s="20"/>
      <c r="G16" s="19"/>
      <c r="H16" s="19"/>
      <c r="I16" s="19"/>
      <c r="J16" s="19"/>
      <c r="K16" s="21"/>
      <c r="L16" s="19"/>
    </row>
    <row r="17" spans="1:14" x14ac:dyDescent="0.2">
      <c r="A17" s="29">
        <v>43130</v>
      </c>
      <c r="B17" s="24">
        <v>377.8</v>
      </c>
      <c r="C17" s="24">
        <v>2927</v>
      </c>
      <c r="D17" s="43">
        <f>IF(ISBLANK(C17),0,IF((B17/C17)*10&gt;1,1,(B17/C17)))</f>
        <v>1</v>
      </c>
      <c r="E17" s="25">
        <v>1</v>
      </c>
      <c r="F17" s="20"/>
      <c r="G17" s="19"/>
      <c r="H17" s="19"/>
      <c r="I17" s="19"/>
      <c r="J17" s="19"/>
      <c r="K17" s="21"/>
      <c r="L17" s="19"/>
    </row>
    <row r="18" spans="1:14" x14ac:dyDescent="0.2">
      <c r="A18" s="29">
        <v>43159</v>
      </c>
      <c r="B18" s="24">
        <v>265</v>
      </c>
      <c r="C18" s="24">
        <v>3024</v>
      </c>
      <c r="D18" s="43">
        <f t="shared" ref="D18:D23" si="0">(IF(ISBLANK(C18),0,B18/C18))*10</f>
        <v>0.87632275132275128</v>
      </c>
      <c r="E18" s="25">
        <f>E17</f>
        <v>1</v>
      </c>
      <c r="F18" s="20"/>
      <c r="G18" s="19"/>
      <c r="H18" s="19"/>
      <c r="I18" s="19"/>
      <c r="J18" s="19"/>
      <c r="K18" s="21"/>
      <c r="L18" s="19"/>
    </row>
    <row r="19" spans="1:14" x14ac:dyDescent="0.2">
      <c r="A19" s="29">
        <v>43190</v>
      </c>
      <c r="B19" s="24">
        <v>628.6</v>
      </c>
      <c r="C19" s="24">
        <v>3145</v>
      </c>
      <c r="D19" s="43">
        <f t="shared" ref="D19:D20" si="1">IF(ISBLANK(C19),0,IF((B19/C19)*10&gt;1,1,(B19/C19)))</f>
        <v>1</v>
      </c>
      <c r="E19" s="25">
        <f t="shared" ref="E19:E29" si="2">E18</f>
        <v>1</v>
      </c>
      <c r="F19" s="20"/>
      <c r="G19" s="19"/>
      <c r="H19" s="19"/>
      <c r="I19" s="19"/>
      <c r="J19" s="19"/>
      <c r="K19" s="21"/>
      <c r="L19" s="19"/>
    </row>
    <row r="20" spans="1:14" x14ac:dyDescent="0.2">
      <c r="A20" s="29">
        <v>43220</v>
      </c>
      <c r="B20" s="24">
        <v>630</v>
      </c>
      <c r="C20" s="24">
        <v>3045</v>
      </c>
      <c r="D20" s="43">
        <f t="shared" si="1"/>
        <v>1</v>
      </c>
      <c r="E20" s="25">
        <f t="shared" si="2"/>
        <v>1</v>
      </c>
      <c r="F20" s="20"/>
      <c r="G20" s="19"/>
      <c r="H20" s="19"/>
      <c r="I20" s="19"/>
      <c r="J20" s="19"/>
      <c r="K20" s="21"/>
      <c r="L20" s="19"/>
    </row>
    <row r="21" spans="1:14" x14ac:dyDescent="0.2">
      <c r="A21" s="29">
        <v>43251</v>
      </c>
      <c r="B21" s="24">
        <v>287</v>
      </c>
      <c r="C21" s="24">
        <v>3214</v>
      </c>
      <c r="D21" s="43">
        <f t="shared" si="0"/>
        <v>0.89296826384567507</v>
      </c>
      <c r="E21" s="25">
        <f t="shared" si="2"/>
        <v>1</v>
      </c>
      <c r="F21" s="20"/>
      <c r="G21" s="19"/>
      <c r="H21" s="19"/>
      <c r="I21" s="19"/>
      <c r="J21" s="19"/>
      <c r="K21" s="21"/>
      <c r="L21" s="19"/>
    </row>
    <row r="22" spans="1:14" x14ac:dyDescent="0.2">
      <c r="A22" s="29">
        <v>43281</v>
      </c>
      <c r="B22" s="24">
        <v>268</v>
      </c>
      <c r="C22" s="24">
        <v>3001</v>
      </c>
      <c r="D22" s="43">
        <f t="shared" si="0"/>
        <v>0.89303565478173952</v>
      </c>
      <c r="E22" s="25">
        <f t="shared" si="2"/>
        <v>1</v>
      </c>
      <c r="F22" s="20"/>
      <c r="G22" s="19"/>
      <c r="H22" s="19"/>
      <c r="I22" s="19"/>
      <c r="J22" s="19"/>
      <c r="K22" s="21"/>
      <c r="L22" s="19"/>
    </row>
    <row r="23" spans="1:14" x14ac:dyDescent="0.2">
      <c r="A23" s="29">
        <v>43312</v>
      </c>
      <c r="B23" s="24">
        <v>284</v>
      </c>
      <c r="C23" s="24">
        <v>2897</v>
      </c>
      <c r="D23" s="43">
        <f t="shared" si="0"/>
        <v>0.98032447359337249</v>
      </c>
      <c r="E23" s="25">
        <f t="shared" si="2"/>
        <v>1</v>
      </c>
      <c r="F23" s="20"/>
      <c r="G23" s="19"/>
      <c r="H23" s="19"/>
      <c r="I23" s="19"/>
      <c r="J23" s="19"/>
      <c r="K23" s="21"/>
      <c r="L23" s="19"/>
    </row>
    <row r="24" spans="1:14" x14ac:dyDescent="0.2">
      <c r="A24" s="29">
        <v>43343</v>
      </c>
      <c r="B24" s="24">
        <v>315</v>
      </c>
      <c r="C24" s="24">
        <v>2954</v>
      </c>
      <c r="D24" s="43">
        <f t="shared" ref="D24:D28" si="3">IF(ISBLANK(C24),0,IF((B24/C24)*10&gt;1,1,(B24/C24)))</f>
        <v>1</v>
      </c>
      <c r="E24" s="25">
        <f t="shared" si="2"/>
        <v>1</v>
      </c>
      <c r="F24" s="20"/>
      <c r="G24" s="19"/>
      <c r="H24" s="19"/>
      <c r="I24" s="19"/>
      <c r="J24" s="19"/>
      <c r="K24" s="21"/>
      <c r="L24" s="19"/>
    </row>
    <row r="25" spans="1:14" x14ac:dyDescent="0.2">
      <c r="A25" s="29">
        <v>43373</v>
      </c>
      <c r="B25" s="24">
        <v>439.4</v>
      </c>
      <c r="C25" s="24">
        <v>2865</v>
      </c>
      <c r="D25" s="43">
        <f t="shared" si="3"/>
        <v>1</v>
      </c>
      <c r="E25" s="25">
        <f t="shared" si="2"/>
        <v>1</v>
      </c>
      <c r="F25" s="20"/>
      <c r="G25" s="19"/>
      <c r="H25" s="19"/>
      <c r="I25" s="19"/>
      <c r="J25" s="19"/>
      <c r="K25" s="21"/>
      <c r="L25" s="19"/>
    </row>
    <row r="26" spans="1:14" x14ac:dyDescent="0.2">
      <c r="A26" s="29">
        <v>43404</v>
      </c>
      <c r="B26" s="24">
        <v>416</v>
      </c>
      <c r="C26" s="24">
        <v>2901</v>
      </c>
      <c r="D26" s="43">
        <f t="shared" si="3"/>
        <v>1</v>
      </c>
      <c r="E26" s="25">
        <f t="shared" si="2"/>
        <v>1</v>
      </c>
      <c r="F26" s="20"/>
      <c r="G26" s="19"/>
      <c r="H26" s="19"/>
      <c r="I26" s="19"/>
      <c r="J26" s="19"/>
      <c r="K26" s="21"/>
      <c r="L26" s="19"/>
    </row>
    <row r="27" spans="1:14" x14ac:dyDescent="0.2">
      <c r="A27" s="29">
        <v>43434</v>
      </c>
      <c r="B27" s="24">
        <v>430</v>
      </c>
      <c r="C27" s="24">
        <v>2700</v>
      </c>
      <c r="D27" s="43">
        <f t="shared" si="3"/>
        <v>1</v>
      </c>
      <c r="E27" s="25">
        <f t="shared" si="2"/>
        <v>1</v>
      </c>
      <c r="F27" s="20"/>
      <c r="G27" s="19"/>
      <c r="H27" s="19"/>
      <c r="I27" s="19"/>
      <c r="J27" s="19"/>
      <c r="K27" s="21"/>
      <c r="L27" s="19"/>
    </row>
    <row r="28" spans="1:14" x14ac:dyDescent="0.2">
      <c r="A28" s="29">
        <v>43465</v>
      </c>
      <c r="B28" s="24">
        <v>452</v>
      </c>
      <c r="C28" s="24">
        <v>2700</v>
      </c>
      <c r="D28" s="43">
        <f t="shared" si="3"/>
        <v>1</v>
      </c>
      <c r="E28" s="25">
        <f t="shared" si="2"/>
        <v>1</v>
      </c>
      <c r="F28" s="20"/>
      <c r="G28" s="19"/>
      <c r="H28" s="19"/>
      <c r="I28" s="19"/>
      <c r="J28" s="19"/>
      <c r="K28" s="21"/>
      <c r="L28" s="19"/>
    </row>
    <row r="29" spans="1:14" ht="11.25" customHeight="1" x14ac:dyDescent="0.2">
      <c r="A29" s="22" t="s">
        <v>20</v>
      </c>
      <c r="B29" s="31">
        <f>SUM(B17:B28)</f>
        <v>4792.8</v>
      </c>
      <c r="C29" s="31">
        <f>SUM(C17:C28)</f>
        <v>35373</v>
      </c>
      <c r="D29" s="44">
        <f>IF(ISBLANK(C29),0,AVERAGE(D17:D28))</f>
        <v>0.97022092862862819</v>
      </c>
      <c r="E29" s="32">
        <f t="shared" si="2"/>
        <v>1</v>
      </c>
      <c r="F29" s="20"/>
      <c r="G29" s="19"/>
      <c r="H29" s="19"/>
      <c r="I29" s="19"/>
      <c r="J29" s="19"/>
      <c r="K29" s="21"/>
    </row>
    <row r="30" spans="1:14" ht="11.25" customHeight="1" x14ac:dyDescent="0.2">
      <c r="A30" s="33" t="s">
        <v>29</v>
      </c>
      <c r="B30" s="132" t="s">
        <v>31</v>
      </c>
      <c r="C30" s="133"/>
      <c r="D30" s="40" t="s">
        <v>36</v>
      </c>
      <c r="E30" s="38" t="s">
        <v>30</v>
      </c>
      <c r="F30" s="19"/>
      <c r="G30" s="19"/>
      <c r="H30" s="19"/>
      <c r="I30" s="19"/>
      <c r="J30" s="19"/>
      <c r="K30" s="21"/>
    </row>
    <row r="31" spans="1:14" ht="11.25" customHeight="1" x14ac:dyDescent="0.2">
      <c r="A31" s="30" t="s">
        <v>32</v>
      </c>
      <c r="B31" s="134" t="s">
        <v>34</v>
      </c>
      <c r="C31" s="135"/>
      <c r="D31" s="41" t="s">
        <v>33</v>
      </c>
      <c r="E31" s="39" t="s">
        <v>35</v>
      </c>
      <c r="F31" s="58"/>
      <c r="G31" s="58"/>
      <c r="H31" s="58"/>
      <c r="I31" s="58"/>
      <c r="J31" s="58"/>
      <c r="K31" s="27"/>
      <c r="M31" s="45"/>
    </row>
    <row r="32" spans="1:14" x14ac:dyDescent="0.2">
      <c r="A32" s="96" t="s">
        <v>21</v>
      </c>
      <c r="B32" s="97"/>
      <c r="C32" s="97"/>
      <c r="D32" s="97"/>
      <c r="E32" s="97"/>
      <c r="F32" s="98"/>
      <c r="G32" s="99"/>
      <c r="H32" s="100" t="s">
        <v>22</v>
      </c>
      <c r="I32" s="101"/>
      <c r="J32" s="101"/>
      <c r="K32" s="102"/>
      <c r="M32" s="45"/>
      <c r="N32" s="46"/>
    </row>
    <row r="33" spans="1:11" ht="36" customHeight="1" x14ac:dyDescent="0.2">
      <c r="A33" s="48">
        <f>A17</f>
        <v>43130</v>
      </c>
      <c r="B33" s="90" t="s">
        <v>106</v>
      </c>
      <c r="C33" s="90"/>
      <c r="D33" s="90"/>
      <c r="E33" s="90"/>
      <c r="F33" s="90"/>
      <c r="G33" s="91"/>
      <c r="H33" s="92"/>
      <c r="I33" s="93"/>
      <c r="J33" s="93"/>
      <c r="K33" s="94"/>
    </row>
    <row r="34" spans="1:11" ht="36" customHeight="1" x14ac:dyDescent="0.2">
      <c r="A34" s="64"/>
      <c r="B34" s="65"/>
      <c r="C34" s="65"/>
      <c r="D34" s="65"/>
      <c r="E34" s="65"/>
      <c r="F34" s="65"/>
      <c r="G34" s="66"/>
      <c r="H34" s="67"/>
      <c r="I34" s="68"/>
      <c r="J34" s="68"/>
      <c r="K34" s="69"/>
    </row>
    <row r="35" spans="1:11" ht="36" customHeight="1" x14ac:dyDescent="0.2">
      <c r="A35" s="47">
        <f>A18</f>
        <v>43159</v>
      </c>
      <c r="B35" s="78" t="s">
        <v>107</v>
      </c>
      <c r="C35" s="78"/>
      <c r="D35" s="78"/>
      <c r="E35" s="78"/>
      <c r="F35" s="78"/>
      <c r="G35" s="95"/>
      <c r="H35" s="67"/>
      <c r="I35" s="68"/>
      <c r="J35" s="68"/>
      <c r="K35" s="69"/>
    </row>
    <row r="36" spans="1:11" ht="36" customHeight="1" x14ac:dyDescent="0.2">
      <c r="A36" s="64"/>
      <c r="B36" s="65"/>
      <c r="C36" s="65"/>
      <c r="D36" s="65"/>
      <c r="E36" s="65"/>
      <c r="F36" s="65"/>
      <c r="G36" s="66"/>
      <c r="H36" s="67"/>
      <c r="I36" s="68"/>
      <c r="J36" s="68"/>
      <c r="K36" s="69"/>
    </row>
    <row r="37" spans="1:11" ht="36" customHeight="1" x14ac:dyDescent="0.2">
      <c r="A37" s="47">
        <f>A19</f>
        <v>43190</v>
      </c>
      <c r="B37" s="78" t="s">
        <v>108</v>
      </c>
      <c r="C37" s="79"/>
      <c r="D37" s="79"/>
      <c r="E37" s="79"/>
      <c r="F37" s="79"/>
      <c r="G37" s="80"/>
      <c r="H37" s="67"/>
      <c r="I37" s="68"/>
      <c r="J37" s="68"/>
      <c r="K37" s="69"/>
    </row>
    <row r="38" spans="1:11" ht="36" customHeight="1" x14ac:dyDescent="0.2">
      <c r="A38" s="64"/>
      <c r="B38" s="65"/>
      <c r="C38" s="65"/>
      <c r="D38" s="65"/>
      <c r="E38" s="65"/>
      <c r="F38" s="65"/>
      <c r="G38" s="66"/>
      <c r="H38" s="67"/>
      <c r="I38" s="68"/>
      <c r="J38" s="68"/>
      <c r="K38" s="69"/>
    </row>
    <row r="39" spans="1:11" ht="36" customHeight="1" x14ac:dyDescent="0.2">
      <c r="A39" s="47">
        <f>A20</f>
        <v>43220</v>
      </c>
      <c r="B39" s="78" t="s">
        <v>109</v>
      </c>
      <c r="C39" s="79"/>
      <c r="D39" s="79"/>
      <c r="E39" s="79"/>
      <c r="F39" s="79"/>
      <c r="G39" s="80"/>
      <c r="H39" s="67"/>
      <c r="I39" s="68"/>
      <c r="J39" s="68"/>
      <c r="K39" s="69"/>
    </row>
    <row r="40" spans="1:11" ht="36" customHeight="1" x14ac:dyDescent="0.2">
      <c r="A40" s="64"/>
      <c r="B40" s="65"/>
      <c r="C40" s="65"/>
      <c r="D40" s="65"/>
      <c r="E40" s="65"/>
      <c r="F40" s="65"/>
      <c r="G40" s="66"/>
      <c r="H40" s="67"/>
      <c r="I40" s="68"/>
      <c r="J40" s="68"/>
      <c r="K40" s="69"/>
    </row>
    <row r="41" spans="1:11" ht="36" customHeight="1" x14ac:dyDescent="0.2">
      <c r="A41" s="47">
        <f>A21</f>
        <v>43251</v>
      </c>
      <c r="B41" s="78" t="s">
        <v>110</v>
      </c>
      <c r="C41" s="79"/>
      <c r="D41" s="79"/>
      <c r="E41" s="79"/>
      <c r="F41" s="79"/>
      <c r="G41" s="80"/>
      <c r="H41" s="67"/>
      <c r="I41" s="68"/>
      <c r="J41" s="68"/>
      <c r="K41" s="69"/>
    </row>
    <row r="42" spans="1:11" ht="36" customHeight="1" x14ac:dyDescent="0.2">
      <c r="A42" s="64"/>
      <c r="B42" s="65"/>
      <c r="C42" s="65"/>
      <c r="D42" s="65"/>
      <c r="E42" s="65"/>
      <c r="F42" s="65"/>
      <c r="G42" s="66"/>
      <c r="H42" s="67"/>
      <c r="I42" s="68"/>
      <c r="J42" s="68"/>
      <c r="K42" s="69"/>
    </row>
    <row r="43" spans="1:11" ht="36" customHeight="1" x14ac:dyDescent="0.2">
      <c r="A43" s="47">
        <f>A22</f>
        <v>43281</v>
      </c>
      <c r="B43" s="78" t="s">
        <v>111</v>
      </c>
      <c r="C43" s="79"/>
      <c r="D43" s="79"/>
      <c r="E43" s="79"/>
      <c r="F43" s="79"/>
      <c r="G43" s="80"/>
      <c r="H43" s="67"/>
      <c r="I43" s="68"/>
      <c r="J43" s="68"/>
      <c r="K43" s="69"/>
    </row>
    <row r="44" spans="1:11" ht="36" customHeight="1" x14ac:dyDescent="0.2">
      <c r="A44" s="64"/>
      <c r="B44" s="65"/>
      <c r="C44" s="65"/>
      <c r="D44" s="65"/>
      <c r="E44" s="65"/>
      <c r="F44" s="65"/>
      <c r="G44" s="66"/>
      <c r="H44" s="67"/>
      <c r="I44" s="68"/>
      <c r="J44" s="68"/>
      <c r="K44" s="69"/>
    </row>
    <row r="45" spans="1:11" ht="36" customHeight="1" x14ac:dyDescent="0.2">
      <c r="A45" s="47">
        <f>A23</f>
        <v>43312</v>
      </c>
      <c r="B45" s="78" t="s">
        <v>112</v>
      </c>
      <c r="C45" s="79"/>
      <c r="D45" s="79"/>
      <c r="E45" s="79"/>
      <c r="F45" s="79"/>
      <c r="G45" s="80"/>
      <c r="H45" s="67"/>
      <c r="I45" s="68"/>
      <c r="J45" s="68"/>
      <c r="K45" s="69"/>
    </row>
    <row r="46" spans="1:11" ht="36" customHeight="1" x14ac:dyDescent="0.2">
      <c r="A46" s="64"/>
      <c r="B46" s="65"/>
      <c r="C46" s="65"/>
      <c r="D46" s="65"/>
      <c r="E46" s="65"/>
      <c r="F46" s="65"/>
      <c r="G46" s="66"/>
      <c r="H46" s="67"/>
      <c r="I46" s="68"/>
      <c r="J46" s="68"/>
      <c r="K46" s="69"/>
    </row>
    <row r="47" spans="1:11" ht="36" customHeight="1" x14ac:dyDescent="0.2">
      <c r="A47" s="47">
        <f>A24</f>
        <v>43343</v>
      </c>
      <c r="B47" s="78" t="s">
        <v>113</v>
      </c>
      <c r="C47" s="79"/>
      <c r="D47" s="79"/>
      <c r="E47" s="79"/>
      <c r="F47" s="79"/>
      <c r="G47" s="80"/>
      <c r="H47" s="67"/>
      <c r="I47" s="68"/>
      <c r="J47" s="68"/>
      <c r="K47" s="69"/>
    </row>
    <row r="48" spans="1:11" ht="36" customHeight="1" x14ac:dyDescent="0.2">
      <c r="A48" s="64"/>
      <c r="B48" s="65"/>
      <c r="C48" s="65"/>
      <c r="D48" s="65"/>
      <c r="E48" s="65"/>
      <c r="F48" s="65"/>
      <c r="G48" s="66"/>
      <c r="H48" s="67"/>
      <c r="I48" s="68"/>
      <c r="J48" s="68"/>
      <c r="K48" s="69"/>
    </row>
    <row r="49" spans="1:11" ht="36" customHeight="1" x14ac:dyDescent="0.2">
      <c r="A49" s="47">
        <f>A25</f>
        <v>43373</v>
      </c>
      <c r="B49" s="78" t="s">
        <v>115</v>
      </c>
      <c r="C49" s="79"/>
      <c r="D49" s="79"/>
      <c r="E49" s="79"/>
      <c r="F49" s="79"/>
      <c r="G49" s="80"/>
      <c r="H49" s="67"/>
      <c r="I49" s="68"/>
      <c r="J49" s="68"/>
      <c r="K49" s="69"/>
    </row>
    <row r="50" spans="1:11" ht="36" customHeight="1" x14ac:dyDescent="0.2">
      <c r="A50" s="64"/>
      <c r="B50" s="65"/>
      <c r="C50" s="65"/>
      <c r="D50" s="65"/>
      <c r="E50" s="65"/>
      <c r="F50" s="65"/>
      <c r="G50" s="66"/>
      <c r="H50" s="67"/>
      <c r="I50" s="68"/>
      <c r="J50" s="68"/>
      <c r="K50" s="69"/>
    </row>
    <row r="51" spans="1:11" ht="36" customHeight="1" x14ac:dyDescent="0.2">
      <c r="A51" s="47">
        <f>A26</f>
        <v>43404</v>
      </c>
      <c r="B51" s="78" t="s">
        <v>114</v>
      </c>
      <c r="C51" s="79"/>
      <c r="D51" s="79"/>
      <c r="E51" s="79"/>
      <c r="F51" s="79"/>
      <c r="G51" s="80"/>
      <c r="H51" s="81" t="s">
        <v>124</v>
      </c>
      <c r="I51" s="82"/>
      <c r="J51" s="82"/>
      <c r="K51" s="83"/>
    </row>
    <row r="52" spans="1:11" ht="36" customHeight="1" x14ac:dyDescent="0.2">
      <c r="A52" s="64"/>
      <c r="B52" s="65"/>
      <c r="C52" s="65"/>
      <c r="D52" s="65"/>
      <c r="E52" s="65"/>
      <c r="F52" s="65"/>
      <c r="G52" s="66"/>
      <c r="H52" s="67"/>
      <c r="I52" s="68"/>
      <c r="J52" s="68"/>
      <c r="K52" s="69"/>
    </row>
    <row r="53" spans="1:11" ht="36" customHeight="1" x14ac:dyDescent="0.2">
      <c r="A53" s="47">
        <f>A27</f>
        <v>43434</v>
      </c>
      <c r="B53" s="84" t="s">
        <v>126</v>
      </c>
      <c r="C53" s="85"/>
      <c r="D53" s="85"/>
      <c r="E53" s="85"/>
      <c r="F53" s="85"/>
      <c r="G53" s="86"/>
      <c r="H53" s="87"/>
      <c r="I53" s="88"/>
      <c r="J53" s="88"/>
      <c r="K53" s="89"/>
    </row>
    <row r="54" spans="1:11" ht="36" customHeight="1" x14ac:dyDescent="0.2">
      <c r="A54" s="64"/>
      <c r="B54" s="65"/>
      <c r="C54" s="65"/>
      <c r="D54" s="65"/>
      <c r="E54" s="65"/>
      <c r="F54" s="65"/>
      <c r="G54" s="66"/>
      <c r="H54" s="67"/>
      <c r="I54" s="68"/>
      <c r="J54" s="68"/>
      <c r="K54" s="69"/>
    </row>
    <row r="55" spans="1:11" ht="36" customHeight="1" x14ac:dyDescent="0.2">
      <c r="A55" s="47">
        <f>A28</f>
        <v>43465</v>
      </c>
      <c r="B55" s="65"/>
      <c r="C55" s="70"/>
      <c r="D55" s="70"/>
      <c r="E55" s="70"/>
      <c r="F55" s="70"/>
      <c r="G55" s="71"/>
      <c r="H55" s="67"/>
      <c r="I55" s="68"/>
      <c r="J55" s="68"/>
      <c r="K55" s="69"/>
    </row>
    <row r="56" spans="1:11" ht="36" customHeight="1" x14ac:dyDescent="0.2">
      <c r="A56" s="72"/>
      <c r="B56" s="73"/>
      <c r="C56" s="73"/>
      <c r="D56" s="73"/>
      <c r="E56" s="73"/>
      <c r="F56" s="73"/>
      <c r="G56" s="74"/>
      <c r="H56" s="75"/>
      <c r="I56" s="76"/>
      <c r="J56" s="76"/>
      <c r="K56" s="77"/>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A1:A3"/>
    <mergeCell ref="B1:H1"/>
    <mergeCell ref="I1:K1"/>
    <mergeCell ref="B2:H3"/>
    <mergeCell ref="I2:K2"/>
    <mergeCell ref="I3:K3"/>
    <mergeCell ref="A32:G32"/>
    <mergeCell ref="H32:K32"/>
    <mergeCell ref="B5:C5"/>
    <mergeCell ref="D5:F5"/>
    <mergeCell ref="H5:K5"/>
    <mergeCell ref="B8:K8"/>
    <mergeCell ref="A9:A10"/>
    <mergeCell ref="B9:K10"/>
    <mergeCell ref="B12:F12"/>
    <mergeCell ref="H12:K12"/>
    <mergeCell ref="A14:E15"/>
    <mergeCell ref="B30:C30"/>
    <mergeCell ref="B31:C31"/>
    <mergeCell ref="B33:G33"/>
    <mergeCell ref="H33:K33"/>
    <mergeCell ref="A34:G34"/>
    <mergeCell ref="H34:K34"/>
    <mergeCell ref="B35:G35"/>
    <mergeCell ref="H35:K35"/>
    <mergeCell ref="A36:G36"/>
    <mergeCell ref="H36:K36"/>
    <mergeCell ref="B37:G37"/>
    <mergeCell ref="H37:K37"/>
    <mergeCell ref="A38:G38"/>
    <mergeCell ref="H38:K38"/>
    <mergeCell ref="B39:G39"/>
    <mergeCell ref="H39:K39"/>
    <mergeCell ref="A40:G40"/>
    <mergeCell ref="H40:K40"/>
    <mergeCell ref="B41:G41"/>
    <mergeCell ref="H41:K41"/>
    <mergeCell ref="A42:G42"/>
    <mergeCell ref="H42:K42"/>
    <mergeCell ref="B43:G43"/>
    <mergeCell ref="H43:K43"/>
    <mergeCell ref="A44:G44"/>
    <mergeCell ref="H44:K44"/>
    <mergeCell ref="B45:G45"/>
    <mergeCell ref="H45:K45"/>
    <mergeCell ref="A46:G46"/>
    <mergeCell ref="H46:K46"/>
    <mergeCell ref="B47:G47"/>
    <mergeCell ref="H47:K47"/>
    <mergeCell ref="A48:G48"/>
    <mergeCell ref="H48:K48"/>
    <mergeCell ref="B49:G49"/>
    <mergeCell ref="H49:K49"/>
    <mergeCell ref="A50:G50"/>
    <mergeCell ref="H50:K50"/>
    <mergeCell ref="B51:G51"/>
    <mergeCell ref="H51:K51"/>
    <mergeCell ref="A52:G52"/>
    <mergeCell ref="H52:K52"/>
    <mergeCell ref="B53:G53"/>
    <mergeCell ref="H53:K53"/>
    <mergeCell ref="A54:G54"/>
    <mergeCell ref="H54:K54"/>
    <mergeCell ref="B55:G55"/>
    <mergeCell ref="H55:K55"/>
    <mergeCell ref="A56:G56"/>
    <mergeCell ref="H56:K56"/>
  </mergeCells>
  <conditionalFormatting sqref="D21:D22 D18">
    <cfRule type="containsBlanks" dxfId="335" priority="131">
      <formula>LEN(TRIM(D18))=0</formula>
    </cfRule>
    <cfRule type="cellIs" dxfId="334" priority="132" operator="lessThan">
      <formula>0.7</formula>
    </cfRule>
    <cfRule type="cellIs" dxfId="333" priority="133" operator="greaterThan">
      <formula>0.9</formula>
    </cfRule>
    <cfRule type="cellIs" dxfId="332" priority="134" operator="between">
      <formula>0.7</formula>
      <formula>0.9</formula>
    </cfRule>
    <cfRule type="colorScale" priority="135">
      <colorScale>
        <cfvo type="percent" val="0.69"/>
        <cfvo type="percent" val="0.7"/>
        <cfvo type="percent" val="0.9"/>
        <color rgb="FFF8696B"/>
        <color rgb="FFFFEB84"/>
        <color rgb="FF63BE7B"/>
      </colorScale>
    </cfRule>
  </conditionalFormatting>
  <conditionalFormatting sqref="D22">
    <cfRule type="containsBlanks" dxfId="331" priority="126">
      <formula>LEN(TRIM(D22))=0</formula>
    </cfRule>
    <cfRule type="cellIs" dxfId="330" priority="127" operator="lessThan">
      <formula>0.7</formula>
    </cfRule>
    <cfRule type="cellIs" dxfId="329" priority="128" operator="greaterThan">
      <formula>0.9</formula>
    </cfRule>
    <cfRule type="cellIs" dxfId="328" priority="129" operator="between">
      <formula>0.7</formula>
      <formula>0.9</formula>
    </cfRule>
    <cfRule type="colorScale" priority="130">
      <colorScale>
        <cfvo type="percent" val="0.69"/>
        <cfvo type="percent" val="0.7"/>
        <cfvo type="percent" val="0.9"/>
        <color rgb="FFF8696B"/>
        <color rgb="FFFFEB84"/>
        <color rgb="FF63BE7B"/>
      </colorScale>
    </cfRule>
  </conditionalFormatting>
  <conditionalFormatting sqref="D21:D22 D18">
    <cfRule type="containsBlanks" dxfId="327" priority="121">
      <formula>LEN(TRIM(D18))=0</formula>
    </cfRule>
    <cfRule type="cellIs" dxfId="326" priority="122" operator="lessThan">
      <formula>0.7</formula>
    </cfRule>
    <cfRule type="cellIs" dxfId="325" priority="123" operator="greaterThan">
      <formula>0.9</formula>
    </cfRule>
    <cfRule type="cellIs" dxfId="324" priority="124" operator="between">
      <formula>0.7</formula>
      <formula>0.9</formula>
    </cfRule>
    <cfRule type="colorScale" priority="125">
      <colorScale>
        <cfvo type="percent" val="0.69"/>
        <cfvo type="percent" val="0.7"/>
        <cfvo type="percent" val="0.9"/>
        <color rgb="FFF8696B"/>
        <color rgb="FFFFEB84"/>
        <color rgb="FF63BE7B"/>
      </colorScale>
    </cfRule>
  </conditionalFormatting>
  <conditionalFormatting sqref="D17">
    <cfRule type="containsBlanks" dxfId="323" priority="66">
      <formula>LEN(TRIM(D17))=0</formula>
    </cfRule>
    <cfRule type="cellIs" dxfId="322" priority="67" operator="lessThan">
      <formula>0.7</formula>
    </cfRule>
    <cfRule type="cellIs" dxfId="321" priority="68" operator="greaterThan">
      <formula>0.9</formula>
    </cfRule>
    <cfRule type="cellIs" dxfId="320" priority="69" operator="between">
      <formula>0.7</formula>
      <formula>0.9</formula>
    </cfRule>
    <cfRule type="colorScale" priority="70">
      <colorScale>
        <cfvo type="percent" val="0.69"/>
        <cfvo type="percent" val="0.7"/>
        <cfvo type="percent" val="0.9"/>
        <color rgb="FFF8696B"/>
        <color rgb="FFFFEB84"/>
        <color rgb="FF63BE7B"/>
      </colorScale>
    </cfRule>
  </conditionalFormatting>
  <conditionalFormatting sqref="D17">
    <cfRule type="containsBlanks" dxfId="319" priority="61">
      <formula>LEN(TRIM(D17))=0</formula>
    </cfRule>
    <cfRule type="cellIs" dxfId="318" priority="62" operator="lessThan">
      <formula>0.7</formula>
    </cfRule>
    <cfRule type="cellIs" dxfId="317" priority="63" operator="greaterThan">
      <formula>0.9</formula>
    </cfRule>
    <cfRule type="cellIs" dxfId="316" priority="64" operator="between">
      <formula>0.7</formula>
      <formula>0.9</formula>
    </cfRule>
    <cfRule type="colorScale" priority="65">
      <colorScale>
        <cfvo type="percent" val="0.69"/>
        <cfvo type="percent" val="0.7"/>
        <cfvo type="percent" val="0.9"/>
        <color rgb="FFF8696B"/>
        <color rgb="FFFFEB84"/>
        <color rgb="FF63BE7B"/>
      </colorScale>
    </cfRule>
  </conditionalFormatting>
  <conditionalFormatting sqref="D19:D20">
    <cfRule type="containsBlanks" dxfId="315" priority="56">
      <formula>LEN(TRIM(D19))=0</formula>
    </cfRule>
    <cfRule type="cellIs" dxfId="314" priority="57" operator="lessThan">
      <formula>0.7</formula>
    </cfRule>
    <cfRule type="cellIs" dxfId="313" priority="58" operator="greaterThan">
      <formula>0.9</formula>
    </cfRule>
    <cfRule type="cellIs" dxfId="312" priority="59" operator="between">
      <formula>0.7</formula>
      <formula>0.9</formula>
    </cfRule>
    <cfRule type="colorScale" priority="60">
      <colorScale>
        <cfvo type="percent" val="0.69"/>
        <cfvo type="percent" val="0.7"/>
        <cfvo type="percent" val="0.9"/>
        <color rgb="FFF8696B"/>
        <color rgb="FFFFEB84"/>
        <color rgb="FF63BE7B"/>
      </colorScale>
    </cfRule>
  </conditionalFormatting>
  <conditionalFormatting sqref="D19:D20">
    <cfRule type="containsBlanks" dxfId="311" priority="51">
      <formula>LEN(TRIM(D19))=0</formula>
    </cfRule>
    <cfRule type="cellIs" dxfId="310" priority="52" operator="lessThan">
      <formula>0.7</formula>
    </cfRule>
    <cfRule type="cellIs" dxfId="309" priority="53" operator="greaterThan">
      <formula>0.9</formula>
    </cfRule>
    <cfRule type="cellIs" dxfId="308" priority="54" operator="between">
      <formula>0.7</formula>
      <formula>0.9</formula>
    </cfRule>
    <cfRule type="colorScale" priority="55">
      <colorScale>
        <cfvo type="percent" val="0.69"/>
        <cfvo type="percent" val="0.7"/>
        <cfvo type="percent" val="0.9"/>
        <color rgb="FFF8696B"/>
        <color rgb="FFFFEB84"/>
        <color rgb="FF63BE7B"/>
      </colorScale>
    </cfRule>
  </conditionalFormatting>
  <conditionalFormatting sqref="D24:D26">
    <cfRule type="containsBlanks" dxfId="307" priority="46">
      <formula>LEN(TRIM(D24))=0</formula>
    </cfRule>
    <cfRule type="cellIs" dxfId="306" priority="47" operator="lessThan">
      <formula>0.7</formula>
    </cfRule>
    <cfRule type="cellIs" dxfId="305" priority="48" operator="greaterThan">
      <formula>0.9</formula>
    </cfRule>
    <cfRule type="cellIs" dxfId="304" priority="49" operator="between">
      <formula>0.7</formula>
      <formula>0.9</formula>
    </cfRule>
    <cfRule type="colorScale" priority="50">
      <colorScale>
        <cfvo type="percent" val="0.69"/>
        <cfvo type="percent" val="0.7"/>
        <cfvo type="percent" val="0.9"/>
        <color rgb="FFF8696B"/>
        <color rgb="FFFFEB84"/>
        <color rgb="FF63BE7B"/>
      </colorScale>
    </cfRule>
  </conditionalFormatting>
  <conditionalFormatting sqref="D24:D26">
    <cfRule type="containsBlanks" dxfId="303" priority="41">
      <formula>LEN(TRIM(D24))=0</formula>
    </cfRule>
    <cfRule type="cellIs" dxfId="302" priority="42" operator="lessThan">
      <formula>0.7</formula>
    </cfRule>
    <cfRule type="cellIs" dxfId="301" priority="43" operator="greaterThan">
      <formula>0.9</formula>
    </cfRule>
    <cfRule type="cellIs" dxfId="300" priority="44" operator="between">
      <formula>0.7</formula>
      <formula>0.9</formula>
    </cfRule>
    <cfRule type="colorScale" priority="45">
      <colorScale>
        <cfvo type="percent" val="0.69"/>
        <cfvo type="percent" val="0.7"/>
        <cfvo type="percent" val="0.9"/>
        <color rgb="FFF8696B"/>
        <color rgb="FFFFEB84"/>
        <color rgb="FF63BE7B"/>
      </colorScale>
    </cfRule>
  </conditionalFormatting>
  <conditionalFormatting sqref="D23">
    <cfRule type="containsBlanks" dxfId="299" priority="36">
      <formula>LEN(TRIM(D23))=0</formula>
    </cfRule>
    <cfRule type="cellIs" dxfId="298" priority="37" operator="lessThan">
      <formula>0.7</formula>
    </cfRule>
    <cfRule type="cellIs" dxfId="297" priority="38" operator="greaterThan">
      <formula>0.9</formula>
    </cfRule>
    <cfRule type="cellIs" dxfId="296" priority="39" operator="between">
      <formula>0.7</formula>
      <formula>0.9</formula>
    </cfRule>
    <cfRule type="colorScale" priority="40">
      <colorScale>
        <cfvo type="percent" val="0.69"/>
        <cfvo type="percent" val="0.7"/>
        <cfvo type="percent" val="0.9"/>
        <color rgb="FFF8696B"/>
        <color rgb="FFFFEB84"/>
        <color rgb="FF63BE7B"/>
      </colorScale>
    </cfRule>
  </conditionalFormatting>
  <conditionalFormatting sqref="D23">
    <cfRule type="containsBlanks" dxfId="295" priority="31">
      <formula>LEN(TRIM(D23))=0</formula>
    </cfRule>
    <cfRule type="cellIs" dxfId="294" priority="32" operator="lessThan">
      <formula>0.7</formula>
    </cfRule>
    <cfRule type="cellIs" dxfId="293" priority="33" operator="greaterThan">
      <formula>0.9</formula>
    </cfRule>
    <cfRule type="cellIs" dxfId="292" priority="34" operator="between">
      <formula>0.7</formula>
      <formula>0.9</formula>
    </cfRule>
    <cfRule type="colorScale" priority="35">
      <colorScale>
        <cfvo type="percent" val="0.69"/>
        <cfvo type="percent" val="0.7"/>
        <cfvo type="percent" val="0.9"/>
        <color rgb="FFF8696B"/>
        <color rgb="FFFFEB84"/>
        <color rgb="FF63BE7B"/>
      </colorScale>
    </cfRule>
  </conditionalFormatting>
  <conditionalFormatting sqref="D23">
    <cfRule type="containsBlanks" dxfId="291" priority="26">
      <formula>LEN(TRIM(D23))=0</formula>
    </cfRule>
    <cfRule type="cellIs" dxfId="290" priority="27" operator="lessThan">
      <formula>0.7</formula>
    </cfRule>
    <cfRule type="cellIs" dxfId="289" priority="28" operator="greaterThan">
      <formula>0.9</formula>
    </cfRule>
    <cfRule type="cellIs" dxfId="288"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7:D28">
    <cfRule type="containsBlanks" dxfId="287" priority="21">
      <formula>LEN(TRIM(D27))=0</formula>
    </cfRule>
    <cfRule type="cellIs" dxfId="286" priority="22" operator="lessThan">
      <formula>0.7</formula>
    </cfRule>
    <cfRule type="cellIs" dxfId="285" priority="23" operator="greaterThan">
      <formula>0.9</formula>
    </cfRule>
    <cfRule type="cellIs" dxfId="284"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27:D28">
    <cfRule type="containsBlanks" dxfId="283" priority="16">
      <formula>LEN(TRIM(D27))=0</formula>
    </cfRule>
    <cfRule type="cellIs" dxfId="282" priority="17" operator="lessThan">
      <formula>0.7</formula>
    </cfRule>
    <cfRule type="cellIs" dxfId="281" priority="18" operator="greaterThan">
      <formula>0.9</formula>
    </cfRule>
    <cfRule type="cellIs" dxfId="280"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279" priority="11">
      <formula>LEN(TRIM(D29))=0</formula>
    </cfRule>
    <cfRule type="cellIs" dxfId="278" priority="12" operator="lessThan">
      <formula>0.7</formula>
    </cfRule>
    <cfRule type="cellIs" dxfId="277" priority="13" operator="greaterThan">
      <formula>0.9</formula>
    </cfRule>
    <cfRule type="cellIs" dxfId="276"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275" priority="6">
      <formula>LEN(TRIM(D29))=0</formula>
    </cfRule>
    <cfRule type="cellIs" dxfId="274" priority="7" operator="lessThan">
      <formula>0.7</formula>
    </cfRule>
    <cfRule type="cellIs" dxfId="273" priority="8" operator="greaterThan">
      <formula>0.9</formula>
    </cfRule>
    <cfRule type="cellIs" dxfId="272"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271" priority="1">
      <formula>LEN(TRIM(D29))=0</formula>
    </cfRule>
    <cfRule type="cellIs" dxfId="270" priority="2" operator="lessThan">
      <formula>0.7</formula>
    </cfRule>
    <cfRule type="cellIs" dxfId="269" priority="3" operator="greaterThan">
      <formula>0.9</formula>
    </cfRule>
    <cfRule type="cellIs" dxfId="268"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ignoredErrors>
    <ignoredError sqref="D18" 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8195" r:id="rId7" name="Option Button 3">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8197" r:id="rId9" name="Option Button 5">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opLeftCell="A4" workbookViewId="0">
      <selection activeCell="B55" sqref="B55:G55"/>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36"/>
      <c r="B1" s="139" t="s">
        <v>28</v>
      </c>
      <c r="C1" s="140"/>
      <c r="D1" s="140"/>
      <c r="E1" s="140"/>
      <c r="F1" s="140"/>
      <c r="G1" s="140"/>
      <c r="H1" s="141"/>
      <c r="I1" s="142" t="s">
        <v>26</v>
      </c>
      <c r="J1" s="143"/>
      <c r="K1" s="144"/>
    </row>
    <row r="2" spans="1:12" ht="24" customHeight="1" x14ac:dyDescent="0.2">
      <c r="A2" s="137"/>
      <c r="B2" s="145" t="s">
        <v>0</v>
      </c>
      <c r="C2" s="146"/>
      <c r="D2" s="146"/>
      <c r="E2" s="146"/>
      <c r="F2" s="146"/>
      <c r="G2" s="146"/>
      <c r="H2" s="147"/>
      <c r="I2" s="151" t="s">
        <v>37</v>
      </c>
      <c r="J2" s="152"/>
      <c r="K2" s="153"/>
    </row>
    <row r="3" spans="1:12" ht="24" customHeight="1" x14ac:dyDescent="0.2">
      <c r="A3" s="138"/>
      <c r="B3" s="148"/>
      <c r="C3" s="149"/>
      <c r="D3" s="149"/>
      <c r="E3" s="149"/>
      <c r="F3" s="149"/>
      <c r="G3" s="149"/>
      <c r="H3" s="150"/>
      <c r="I3" s="151" t="s">
        <v>38</v>
      </c>
      <c r="J3" s="152"/>
      <c r="K3" s="153"/>
    </row>
    <row r="5" spans="1:12" ht="50.1" customHeight="1" x14ac:dyDescent="0.2">
      <c r="A5" s="2" t="s">
        <v>39</v>
      </c>
      <c r="B5" s="100" t="s">
        <v>1</v>
      </c>
      <c r="C5" s="102"/>
      <c r="D5" s="103" t="s">
        <v>41</v>
      </c>
      <c r="E5" s="104"/>
      <c r="F5" s="105"/>
      <c r="G5" s="3" t="s">
        <v>2</v>
      </c>
      <c r="H5" s="106" t="s">
        <v>96</v>
      </c>
      <c r="I5" s="107"/>
      <c r="J5" s="107"/>
      <c r="K5" s="108"/>
    </row>
    <row r="6" spans="1:12" x14ac:dyDescent="0.2">
      <c r="A6" s="3" t="s">
        <v>3</v>
      </c>
      <c r="B6" s="49" t="s">
        <v>40</v>
      </c>
      <c r="C6" s="50"/>
      <c r="D6" s="50"/>
      <c r="E6" s="51"/>
      <c r="F6" s="51"/>
      <c r="G6" s="50"/>
      <c r="H6" s="51"/>
      <c r="I6" s="51"/>
      <c r="J6" s="51"/>
      <c r="K6" s="52"/>
    </row>
    <row r="7" spans="1:12" x14ac:dyDescent="0.2">
      <c r="A7" s="5" t="s">
        <v>4</v>
      </c>
      <c r="B7" s="54" t="s">
        <v>55</v>
      </c>
      <c r="C7" s="55"/>
      <c r="D7" s="55"/>
      <c r="E7" s="55"/>
      <c r="F7" s="56"/>
      <c r="G7" s="3" t="s">
        <v>5</v>
      </c>
      <c r="H7" s="6" t="s">
        <v>6</v>
      </c>
      <c r="I7" s="7"/>
      <c r="J7" s="8" t="s">
        <v>7</v>
      </c>
      <c r="K7" s="53">
        <v>70</v>
      </c>
    </row>
    <row r="8" spans="1:12" ht="25.5" customHeight="1" x14ac:dyDescent="0.2">
      <c r="A8" s="9" t="s">
        <v>8</v>
      </c>
      <c r="B8" s="158" t="s">
        <v>56</v>
      </c>
      <c r="C8" s="159"/>
      <c r="D8" s="159"/>
      <c r="E8" s="159"/>
      <c r="F8" s="159"/>
      <c r="G8" s="159"/>
      <c r="H8" s="159"/>
      <c r="I8" s="159"/>
      <c r="J8" s="159"/>
      <c r="K8" s="160"/>
    </row>
    <row r="9" spans="1:12" x14ac:dyDescent="0.2">
      <c r="A9" s="112" t="s">
        <v>9</v>
      </c>
      <c r="B9" s="114" t="s">
        <v>57</v>
      </c>
      <c r="C9" s="115"/>
      <c r="D9" s="115"/>
      <c r="E9" s="115"/>
      <c r="F9" s="115"/>
      <c r="G9" s="115"/>
      <c r="H9" s="115"/>
      <c r="I9" s="115"/>
      <c r="J9" s="115"/>
      <c r="K9" s="116"/>
    </row>
    <row r="10" spans="1:12" ht="4.5" customHeight="1" x14ac:dyDescent="0.2">
      <c r="A10" s="113"/>
      <c r="B10" s="117"/>
      <c r="C10" s="118"/>
      <c r="D10" s="118"/>
      <c r="E10" s="118"/>
      <c r="F10" s="118"/>
      <c r="G10" s="118"/>
      <c r="H10" s="118"/>
      <c r="I10" s="118"/>
      <c r="J10" s="118"/>
      <c r="K10" s="119"/>
    </row>
    <row r="11" spans="1:12" ht="14.25" customHeight="1" x14ac:dyDescent="0.2">
      <c r="A11" s="3" t="s">
        <v>10</v>
      </c>
      <c r="B11" s="4" t="s">
        <v>11</v>
      </c>
      <c r="C11" s="10"/>
      <c r="D11" s="10"/>
      <c r="E11" s="11"/>
      <c r="F11" s="12"/>
      <c r="G11" s="3" t="s">
        <v>12</v>
      </c>
      <c r="H11" s="57">
        <v>1</v>
      </c>
      <c r="I11" s="34"/>
      <c r="J11" s="35"/>
      <c r="K11" s="42"/>
    </row>
    <row r="12" spans="1:12" ht="26.25" customHeight="1" x14ac:dyDescent="0.2">
      <c r="A12" s="13" t="s">
        <v>13</v>
      </c>
      <c r="B12" s="120" t="str">
        <f>B6</f>
        <v>Gestión de Recursos Fisicos</v>
      </c>
      <c r="C12" s="121"/>
      <c r="D12" s="121"/>
      <c r="E12" s="121"/>
      <c r="F12" s="122"/>
      <c r="G12" s="3" t="s">
        <v>14</v>
      </c>
      <c r="H12" s="161" t="s">
        <v>58</v>
      </c>
      <c r="I12" s="124"/>
      <c r="J12" s="124"/>
      <c r="K12" s="125"/>
    </row>
    <row r="13" spans="1:12" ht="13.5" customHeight="1" x14ac:dyDescent="0.2">
      <c r="A13" s="13" t="s">
        <v>15</v>
      </c>
      <c r="B13" s="14" t="s">
        <v>16</v>
      </c>
      <c r="C13" s="7"/>
      <c r="D13" s="7"/>
      <c r="E13" s="7"/>
      <c r="F13" s="7"/>
      <c r="G13" s="7"/>
      <c r="H13" s="7"/>
      <c r="I13" s="7"/>
      <c r="J13" s="7"/>
      <c r="K13" s="15"/>
    </row>
    <row r="14" spans="1:12" ht="11.25" customHeight="1" x14ac:dyDescent="0.2">
      <c r="A14" s="126" t="s">
        <v>25</v>
      </c>
      <c r="B14" s="127"/>
      <c r="C14" s="127"/>
      <c r="D14" s="127"/>
      <c r="E14" s="128"/>
      <c r="F14" s="16"/>
      <c r="G14" s="17"/>
      <c r="H14" s="17"/>
      <c r="I14" s="17"/>
      <c r="J14" s="17"/>
      <c r="K14" s="18"/>
      <c r="L14" s="19"/>
    </row>
    <row r="15" spans="1:12" ht="11.25" customHeight="1" x14ac:dyDescent="0.2">
      <c r="A15" s="129"/>
      <c r="B15" s="130"/>
      <c r="C15" s="130"/>
      <c r="D15" s="130"/>
      <c r="E15" s="131"/>
      <c r="F15" s="20"/>
      <c r="G15" s="19"/>
      <c r="H15" s="19"/>
      <c r="I15" s="19"/>
      <c r="J15" s="19"/>
      <c r="K15" s="21"/>
      <c r="L15" s="19"/>
    </row>
    <row r="16" spans="1:12" x14ac:dyDescent="0.2">
      <c r="A16" s="22" t="s">
        <v>17</v>
      </c>
      <c r="B16" s="36" t="s">
        <v>83</v>
      </c>
      <c r="C16" s="37" t="s">
        <v>84</v>
      </c>
      <c r="D16" s="22" t="s">
        <v>18</v>
      </c>
      <c r="E16" s="23" t="s">
        <v>19</v>
      </c>
      <c r="F16" s="20"/>
      <c r="G16" s="19"/>
      <c r="H16" s="19"/>
      <c r="I16" s="19"/>
      <c r="J16" s="19"/>
      <c r="K16" s="21"/>
      <c r="L16" s="19"/>
    </row>
    <row r="17" spans="1:14" x14ac:dyDescent="0.2">
      <c r="A17" s="29">
        <v>43130</v>
      </c>
      <c r="B17" s="24"/>
      <c r="C17" s="24"/>
      <c r="D17" s="43"/>
      <c r="E17" s="25">
        <f>H11</f>
        <v>1</v>
      </c>
      <c r="F17" s="20"/>
      <c r="G17" s="19"/>
      <c r="H17" s="19"/>
      <c r="I17" s="19"/>
      <c r="J17" s="19"/>
      <c r="K17" s="21"/>
      <c r="L17" s="19"/>
    </row>
    <row r="18" spans="1:14" x14ac:dyDescent="0.2">
      <c r="A18" s="29">
        <v>43159</v>
      </c>
      <c r="B18" s="24"/>
      <c r="C18" s="24"/>
      <c r="D18" s="43"/>
      <c r="E18" s="25">
        <f>E17</f>
        <v>1</v>
      </c>
      <c r="F18" s="20"/>
      <c r="G18" s="19"/>
      <c r="H18" s="19"/>
      <c r="I18" s="19"/>
      <c r="J18" s="19"/>
      <c r="K18" s="21"/>
      <c r="L18" s="19"/>
    </row>
    <row r="19" spans="1:14" x14ac:dyDescent="0.2">
      <c r="A19" s="29">
        <v>43190</v>
      </c>
      <c r="B19" s="24"/>
      <c r="C19" s="24"/>
      <c r="D19" s="43"/>
      <c r="E19" s="25">
        <f t="shared" ref="E19:E29" si="0">E18</f>
        <v>1</v>
      </c>
      <c r="F19" s="20"/>
      <c r="G19" s="19"/>
      <c r="H19" s="19"/>
      <c r="I19" s="19"/>
      <c r="J19" s="19"/>
      <c r="K19" s="21"/>
      <c r="L19" s="19"/>
    </row>
    <row r="20" spans="1:14" x14ac:dyDescent="0.2">
      <c r="A20" s="29">
        <v>43220</v>
      </c>
      <c r="B20" s="24"/>
      <c r="C20" s="24"/>
      <c r="D20" s="43"/>
      <c r="E20" s="25">
        <f t="shared" si="0"/>
        <v>1</v>
      </c>
      <c r="F20" s="20"/>
      <c r="G20" s="19"/>
      <c r="H20" s="19"/>
      <c r="I20" s="19"/>
      <c r="J20" s="19"/>
      <c r="K20" s="21"/>
      <c r="L20" s="19"/>
    </row>
    <row r="21" spans="1:14" x14ac:dyDescent="0.2">
      <c r="A21" s="29">
        <v>43251</v>
      </c>
      <c r="B21" s="24"/>
      <c r="C21" s="24"/>
      <c r="D21" s="43"/>
      <c r="E21" s="25">
        <f t="shared" si="0"/>
        <v>1</v>
      </c>
      <c r="F21" s="20"/>
      <c r="G21" s="19"/>
      <c r="H21" s="19"/>
      <c r="I21" s="19"/>
      <c r="J21" s="19"/>
      <c r="K21" s="21"/>
      <c r="L21" s="19"/>
    </row>
    <row r="22" spans="1:14" x14ac:dyDescent="0.2">
      <c r="A22" s="29">
        <v>43281</v>
      </c>
      <c r="B22" s="24">
        <v>1</v>
      </c>
      <c r="C22" s="24">
        <v>1</v>
      </c>
      <c r="D22" s="43">
        <f t="shared" ref="D22:D28" si="1">IF(ISBLANK(C22),0,IF((B22/C22)&gt;1,1,(B22/C22)))</f>
        <v>1</v>
      </c>
      <c r="E22" s="25">
        <f t="shared" si="0"/>
        <v>1</v>
      </c>
      <c r="F22" s="20"/>
      <c r="G22" s="19"/>
      <c r="H22" s="19"/>
      <c r="I22" s="19"/>
      <c r="J22" s="19"/>
      <c r="K22" s="21"/>
      <c r="L22" s="19"/>
    </row>
    <row r="23" spans="1:14" x14ac:dyDescent="0.2">
      <c r="A23" s="29">
        <v>43312</v>
      </c>
      <c r="B23" s="24"/>
      <c r="C23" s="24"/>
      <c r="D23" s="43"/>
      <c r="E23" s="25">
        <f t="shared" si="0"/>
        <v>1</v>
      </c>
      <c r="F23" s="20"/>
      <c r="G23" s="19"/>
      <c r="H23" s="19"/>
      <c r="I23" s="19"/>
      <c r="J23" s="19"/>
      <c r="K23" s="21"/>
      <c r="L23" s="19"/>
    </row>
    <row r="24" spans="1:14" x14ac:dyDescent="0.2">
      <c r="A24" s="29">
        <v>43343</v>
      </c>
      <c r="B24" s="24"/>
      <c r="C24" s="24"/>
      <c r="D24" s="43"/>
      <c r="E24" s="25">
        <f t="shared" si="0"/>
        <v>1</v>
      </c>
      <c r="F24" s="20"/>
      <c r="G24" s="19"/>
      <c r="H24" s="19"/>
      <c r="I24" s="19"/>
      <c r="J24" s="19"/>
      <c r="K24" s="21"/>
      <c r="L24" s="19"/>
    </row>
    <row r="25" spans="1:14" x14ac:dyDescent="0.2">
      <c r="A25" s="29">
        <v>43373</v>
      </c>
      <c r="B25" s="24"/>
      <c r="C25" s="24"/>
      <c r="D25" s="43"/>
      <c r="E25" s="25">
        <f t="shared" si="0"/>
        <v>1</v>
      </c>
      <c r="F25" s="20"/>
      <c r="G25" s="19"/>
      <c r="H25" s="19"/>
      <c r="I25" s="19"/>
      <c r="J25" s="19"/>
      <c r="K25" s="21"/>
      <c r="L25" s="19"/>
    </row>
    <row r="26" spans="1:14" x14ac:dyDescent="0.2">
      <c r="A26" s="29">
        <v>43404</v>
      </c>
      <c r="B26" s="24"/>
      <c r="C26" s="24"/>
      <c r="D26" s="43"/>
      <c r="E26" s="25">
        <f t="shared" si="0"/>
        <v>1</v>
      </c>
      <c r="F26" s="20"/>
      <c r="G26" s="19"/>
      <c r="H26" s="19"/>
      <c r="I26" s="19"/>
      <c r="J26" s="19"/>
      <c r="K26" s="21"/>
      <c r="L26" s="19"/>
    </row>
    <row r="27" spans="1:14" x14ac:dyDescent="0.2">
      <c r="A27" s="29">
        <v>43434</v>
      </c>
      <c r="B27" s="24"/>
      <c r="C27" s="24"/>
      <c r="D27" s="43"/>
      <c r="E27" s="25">
        <f t="shared" si="0"/>
        <v>1</v>
      </c>
      <c r="F27" s="20"/>
      <c r="G27" s="19"/>
      <c r="H27" s="19"/>
      <c r="I27" s="19"/>
      <c r="J27" s="19"/>
      <c r="K27" s="21"/>
      <c r="L27" s="19"/>
    </row>
    <row r="28" spans="1:14" x14ac:dyDescent="0.2">
      <c r="A28" s="29">
        <v>43465</v>
      </c>
      <c r="B28" s="24">
        <v>1</v>
      </c>
      <c r="C28" s="24">
        <v>1</v>
      </c>
      <c r="D28" s="43">
        <f t="shared" si="1"/>
        <v>1</v>
      </c>
      <c r="E28" s="25">
        <f t="shared" si="0"/>
        <v>1</v>
      </c>
      <c r="F28" s="20"/>
      <c r="G28" s="19"/>
      <c r="H28" s="19"/>
      <c r="I28" s="19"/>
      <c r="J28" s="19"/>
      <c r="K28" s="21"/>
      <c r="L28" s="19"/>
    </row>
    <row r="29" spans="1:14" ht="11.25" customHeight="1" x14ac:dyDescent="0.2">
      <c r="A29" s="22" t="s">
        <v>20</v>
      </c>
      <c r="B29" s="31">
        <f>SUM(B17:B28)</f>
        <v>2</v>
      </c>
      <c r="C29" s="31">
        <f>SUM(C17:C28)</f>
        <v>2</v>
      </c>
      <c r="D29" s="44">
        <f>IF(ISBLANK(C29),0,AVERAGE(D17:D28))</f>
        <v>1</v>
      </c>
      <c r="E29" s="32">
        <f t="shared" si="0"/>
        <v>1</v>
      </c>
      <c r="F29" s="20"/>
      <c r="G29" s="19"/>
      <c r="H29" s="19"/>
      <c r="I29" s="19"/>
      <c r="J29" s="19"/>
      <c r="K29" s="21"/>
    </row>
    <row r="30" spans="1:14" ht="11.25" customHeight="1" x14ac:dyDescent="0.2">
      <c r="A30" s="33" t="s">
        <v>29</v>
      </c>
      <c r="B30" s="132" t="s">
        <v>31</v>
      </c>
      <c r="C30" s="133"/>
      <c r="D30" s="40" t="s">
        <v>36</v>
      </c>
      <c r="E30" s="38" t="s">
        <v>30</v>
      </c>
      <c r="F30" s="19"/>
      <c r="G30" s="19"/>
      <c r="H30" s="19"/>
      <c r="I30" s="19"/>
      <c r="J30" s="19"/>
      <c r="K30" s="21"/>
    </row>
    <row r="31" spans="1:14" ht="11.25" customHeight="1" x14ac:dyDescent="0.2">
      <c r="A31" s="30" t="s">
        <v>32</v>
      </c>
      <c r="B31" s="134" t="s">
        <v>34</v>
      </c>
      <c r="C31" s="135"/>
      <c r="D31" s="41" t="s">
        <v>33</v>
      </c>
      <c r="E31" s="39" t="s">
        <v>35</v>
      </c>
      <c r="F31" s="58"/>
      <c r="G31" s="58"/>
      <c r="H31" s="58"/>
      <c r="I31" s="58"/>
      <c r="J31" s="58"/>
      <c r="K31" s="27"/>
      <c r="M31" s="45"/>
    </row>
    <row r="32" spans="1:14" x14ac:dyDescent="0.2">
      <c r="A32" s="96" t="s">
        <v>21</v>
      </c>
      <c r="B32" s="97"/>
      <c r="C32" s="97"/>
      <c r="D32" s="97"/>
      <c r="E32" s="97"/>
      <c r="F32" s="98"/>
      <c r="G32" s="99"/>
      <c r="H32" s="100" t="s">
        <v>22</v>
      </c>
      <c r="I32" s="101"/>
      <c r="J32" s="101"/>
      <c r="K32" s="102"/>
      <c r="M32" s="45"/>
      <c r="N32" s="46"/>
    </row>
    <row r="33" spans="1:11" ht="36" customHeight="1" x14ac:dyDescent="0.2">
      <c r="A33" s="48">
        <f>A17</f>
        <v>43130</v>
      </c>
      <c r="B33" s="90"/>
      <c r="C33" s="90"/>
      <c r="D33" s="90"/>
      <c r="E33" s="90"/>
      <c r="F33" s="90"/>
      <c r="G33" s="91"/>
      <c r="H33" s="92"/>
      <c r="I33" s="93"/>
      <c r="J33" s="93"/>
      <c r="K33" s="94"/>
    </row>
    <row r="34" spans="1:11" ht="36" customHeight="1" x14ac:dyDescent="0.2">
      <c r="A34" s="64"/>
      <c r="B34" s="65"/>
      <c r="C34" s="65"/>
      <c r="D34" s="65"/>
      <c r="E34" s="65"/>
      <c r="F34" s="65"/>
      <c r="G34" s="66"/>
      <c r="H34" s="67"/>
      <c r="I34" s="68"/>
      <c r="J34" s="68"/>
      <c r="K34" s="69"/>
    </row>
    <row r="35" spans="1:11" ht="36" customHeight="1" x14ac:dyDescent="0.2">
      <c r="A35" s="47">
        <f>A18</f>
        <v>43159</v>
      </c>
      <c r="B35" s="84"/>
      <c r="C35" s="84"/>
      <c r="D35" s="84"/>
      <c r="E35" s="84"/>
      <c r="F35" s="84"/>
      <c r="G35" s="157"/>
      <c r="H35" s="67"/>
      <c r="I35" s="68"/>
      <c r="J35" s="68"/>
      <c r="K35" s="69"/>
    </row>
    <row r="36" spans="1:11" ht="36" customHeight="1" x14ac:dyDescent="0.2">
      <c r="A36" s="64"/>
      <c r="B36" s="65"/>
      <c r="C36" s="65"/>
      <c r="D36" s="65"/>
      <c r="E36" s="65"/>
      <c r="F36" s="65"/>
      <c r="G36" s="66"/>
      <c r="H36" s="67"/>
      <c r="I36" s="68"/>
      <c r="J36" s="68"/>
      <c r="K36" s="69"/>
    </row>
    <row r="37" spans="1:11" ht="36" customHeight="1" x14ac:dyDescent="0.2">
      <c r="A37" s="47">
        <f>A19</f>
        <v>43190</v>
      </c>
      <c r="B37" s="84"/>
      <c r="C37" s="85"/>
      <c r="D37" s="85"/>
      <c r="E37" s="85"/>
      <c r="F37" s="85"/>
      <c r="G37" s="86"/>
      <c r="H37" s="67"/>
      <c r="I37" s="68"/>
      <c r="J37" s="68"/>
      <c r="K37" s="69"/>
    </row>
    <row r="38" spans="1:11" ht="36" customHeight="1" x14ac:dyDescent="0.2">
      <c r="A38" s="64"/>
      <c r="B38" s="65"/>
      <c r="C38" s="65"/>
      <c r="D38" s="65"/>
      <c r="E38" s="65"/>
      <c r="F38" s="65"/>
      <c r="G38" s="66"/>
      <c r="H38" s="67"/>
      <c r="I38" s="68"/>
      <c r="J38" s="68"/>
      <c r="K38" s="69"/>
    </row>
    <row r="39" spans="1:11" ht="36" customHeight="1" x14ac:dyDescent="0.2">
      <c r="A39" s="47">
        <f>A20</f>
        <v>43220</v>
      </c>
      <c r="B39" s="84"/>
      <c r="C39" s="85"/>
      <c r="D39" s="85"/>
      <c r="E39" s="85"/>
      <c r="F39" s="85"/>
      <c r="G39" s="86"/>
      <c r="H39" s="67"/>
      <c r="I39" s="68"/>
      <c r="J39" s="68"/>
      <c r="K39" s="69"/>
    </row>
    <row r="40" spans="1:11" ht="36" customHeight="1" x14ac:dyDescent="0.2">
      <c r="A40" s="64"/>
      <c r="B40" s="65"/>
      <c r="C40" s="65"/>
      <c r="D40" s="65"/>
      <c r="E40" s="65"/>
      <c r="F40" s="65"/>
      <c r="G40" s="66"/>
      <c r="H40" s="67"/>
      <c r="I40" s="68"/>
      <c r="J40" s="68"/>
      <c r="K40" s="69"/>
    </row>
    <row r="41" spans="1:11" ht="36" customHeight="1" x14ac:dyDescent="0.2">
      <c r="A41" s="47">
        <f>A21</f>
        <v>43251</v>
      </c>
      <c r="B41" s="84"/>
      <c r="C41" s="85"/>
      <c r="D41" s="85"/>
      <c r="E41" s="85"/>
      <c r="F41" s="85"/>
      <c r="G41" s="86"/>
      <c r="H41" s="67"/>
      <c r="I41" s="68"/>
      <c r="J41" s="68"/>
      <c r="K41" s="69"/>
    </row>
    <row r="42" spans="1:11" ht="36" customHeight="1" x14ac:dyDescent="0.2">
      <c r="A42" s="64"/>
      <c r="B42" s="65"/>
      <c r="C42" s="65"/>
      <c r="D42" s="65"/>
      <c r="E42" s="65"/>
      <c r="F42" s="65"/>
      <c r="G42" s="66"/>
      <c r="H42" s="67"/>
      <c r="I42" s="68"/>
      <c r="J42" s="68"/>
      <c r="K42" s="69"/>
    </row>
    <row r="43" spans="1:11" ht="36" customHeight="1" x14ac:dyDescent="0.2">
      <c r="A43" s="47">
        <f>A22</f>
        <v>43281</v>
      </c>
      <c r="B43" s="65"/>
      <c r="C43" s="70"/>
      <c r="D43" s="70"/>
      <c r="E43" s="70"/>
      <c r="F43" s="70"/>
      <c r="G43" s="71"/>
      <c r="H43" s="67"/>
      <c r="I43" s="68"/>
      <c r="J43" s="68"/>
      <c r="K43" s="69"/>
    </row>
    <row r="44" spans="1:11" ht="36" customHeight="1" x14ac:dyDescent="0.2">
      <c r="A44" s="64"/>
      <c r="B44" s="65"/>
      <c r="C44" s="65"/>
      <c r="D44" s="65"/>
      <c r="E44" s="65"/>
      <c r="F44" s="65"/>
      <c r="G44" s="66"/>
      <c r="H44" s="67"/>
      <c r="I44" s="68"/>
      <c r="J44" s="68"/>
      <c r="K44" s="69"/>
    </row>
    <row r="45" spans="1:11" ht="36" customHeight="1" x14ac:dyDescent="0.2">
      <c r="A45" s="47">
        <f>A23</f>
        <v>43312</v>
      </c>
      <c r="B45" s="78" t="s">
        <v>87</v>
      </c>
      <c r="C45" s="79"/>
      <c r="D45" s="79"/>
      <c r="E45" s="79"/>
      <c r="F45" s="79"/>
      <c r="G45" s="80"/>
      <c r="H45" s="67"/>
      <c r="I45" s="68"/>
      <c r="J45" s="68"/>
      <c r="K45" s="69"/>
    </row>
    <row r="46" spans="1:11" ht="36" customHeight="1" x14ac:dyDescent="0.2">
      <c r="A46" s="64"/>
      <c r="B46" s="65"/>
      <c r="C46" s="65"/>
      <c r="D46" s="65"/>
      <c r="E46" s="65"/>
      <c r="F46" s="65"/>
      <c r="G46" s="66"/>
      <c r="H46" s="67"/>
      <c r="I46" s="68"/>
      <c r="J46" s="68"/>
      <c r="K46" s="69"/>
    </row>
    <row r="47" spans="1:11" ht="36" customHeight="1" x14ac:dyDescent="0.2">
      <c r="A47" s="47">
        <f>A24</f>
        <v>43343</v>
      </c>
      <c r="B47" s="65"/>
      <c r="C47" s="70"/>
      <c r="D47" s="70"/>
      <c r="E47" s="70"/>
      <c r="F47" s="70"/>
      <c r="G47" s="71"/>
      <c r="H47" s="67"/>
      <c r="I47" s="68"/>
      <c r="J47" s="68"/>
      <c r="K47" s="69"/>
    </row>
    <row r="48" spans="1:11" ht="36" customHeight="1" x14ac:dyDescent="0.2">
      <c r="A48" s="64"/>
      <c r="B48" s="65"/>
      <c r="C48" s="65"/>
      <c r="D48" s="65"/>
      <c r="E48" s="65"/>
      <c r="F48" s="65"/>
      <c r="G48" s="66"/>
      <c r="H48" s="67"/>
      <c r="I48" s="68"/>
      <c r="J48" s="68"/>
      <c r="K48" s="69"/>
    </row>
    <row r="49" spans="1:11" ht="36" customHeight="1" x14ac:dyDescent="0.2">
      <c r="A49" s="47">
        <f>A25</f>
        <v>43373</v>
      </c>
      <c r="B49" s="65"/>
      <c r="C49" s="70"/>
      <c r="D49" s="70"/>
      <c r="E49" s="70"/>
      <c r="F49" s="70"/>
      <c r="G49" s="71"/>
      <c r="H49" s="67"/>
      <c r="I49" s="68"/>
      <c r="J49" s="68"/>
      <c r="K49" s="69"/>
    </row>
    <row r="50" spans="1:11" ht="36" customHeight="1" x14ac:dyDescent="0.2">
      <c r="A50" s="64"/>
      <c r="B50" s="65"/>
      <c r="C50" s="65"/>
      <c r="D50" s="65"/>
      <c r="E50" s="65"/>
      <c r="F50" s="65"/>
      <c r="G50" s="66"/>
      <c r="H50" s="67"/>
      <c r="I50" s="68"/>
      <c r="J50" s="68"/>
      <c r="K50" s="69"/>
    </row>
    <row r="51" spans="1:11" ht="36" customHeight="1" x14ac:dyDescent="0.2">
      <c r="A51" s="47">
        <f>A26</f>
        <v>43404</v>
      </c>
      <c r="B51" s="65"/>
      <c r="C51" s="70"/>
      <c r="D51" s="70"/>
      <c r="E51" s="70"/>
      <c r="F51" s="70"/>
      <c r="G51" s="71"/>
      <c r="H51" s="67"/>
      <c r="I51" s="68"/>
      <c r="J51" s="68"/>
      <c r="K51" s="69"/>
    </row>
    <row r="52" spans="1:11" ht="36" customHeight="1" x14ac:dyDescent="0.2">
      <c r="A52" s="64"/>
      <c r="B52" s="65"/>
      <c r="C52" s="65"/>
      <c r="D52" s="65"/>
      <c r="E52" s="65"/>
      <c r="F52" s="65"/>
      <c r="G52" s="66"/>
      <c r="H52" s="67"/>
      <c r="I52" s="68"/>
      <c r="J52" s="68"/>
      <c r="K52" s="69"/>
    </row>
    <row r="53" spans="1:11" ht="36" customHeight="1" x14ac:dyDescent="0.2">
      <c r="A53" s="47">
        <f>A27</f>
        <v>43434</v>
      </c>
      <c r="B53" s="65"/>
      <c r="C53" s="70"/>
      <c r="D53" s="70"/>
      <c r="E53" s="70"/>
      <c r="F53" s="70"/>
      <c r="G53" s="71"/>
      <c r="H53" s="87"/>
      <c r="I53" s="88"/>
      <c r="J53" s="88"/>
      <c r="K53" s="89"/>
    </row>
    <row r="54" spans="1:11" ht="36" customHeight="1" x14ac:dyDescent="0.2">
      <c r="A54" s="64"/>
      <c r="B54" s="65"/>
      <c r="C54" s="65"/>
      <c r="D54" s="65"/>
      <c r="E54" s="65"/>
      <c r="F54" s="65"/>
      <c r="G54" s="66"/>
      <c r="H54" s="67"/>
      <c r="I54" s="68"/>
      <c r="J54" s="68"/>
      <c r="K54" s="69"/>
    </row>
    <row r="55" spans="1:11" ht="36" customHeight="1" x14ac:dyDescent="0.2">
      <c r="A55" s="47">
        <f>A28</f>
        <v>43465</v>
      </c>
      <c r="B55" s="154" t="s">
        <v>128</v>
      </c>
      <c r="C55" s="155"/>
      <c r="D55" s="155"/>
      <c r="E55" s="155"/>
      <c r="F55" s="155"/>
      <c r="G55" s="156"/>
      <c r="H55" s="67"/>
      <c r="I55" s="68"/>
      <c r="J55" s="68"/>
      <c r="K55" s="69"/>
    </row>
    <row r="56" spans="1:11" ht="36" customHeight="1" x14ac:dyDescent="0.2">
      <c r="A56" s="72"/>
      <c r="B56" s="73"/>
      <c r="C56" s="73"/>
      <c r="D56" s="73"/>
      <c r="E56" s="73"/>
      <c r="F56" s="73"/>
      <c r="G56" s="74"/>
      <c r="H56" s="75"/>
      <c r="I56" s="76"/>
      <c r="J56" s="76"/>
      <c r="K56" s="77"/>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A1:A3"/>
    <mergeCell ref="B1:H1"/>
    <mergeCell ref="I1:K1"/>
    <mergeCell ref="B2:H3"/>
    <mergeCell ref="I2:K2"/>
    <mergeCell ref="I3:K3"/>
    <mergeCell ref="A32:G32"/>
    <mergeCell ref="H32:K32"/>
    <mergeCell ref="B5:C5"/>
    <mergeCell ref="D5:F5"/>
    <mergeCell ref="H5:K5"/>
    <mergeCell ref="B8:K8"/>
    <mergeCell ref="A9:A10"/>
    <mergeCell ref="B9:K10"/>
    <mergeCell ref="B12:F12"/>
    <mergeCell ref="H12:K12"/>
    <mergeCell ref="A14:E15"/>
    <mergeCell ref="B30:C30"/>
    <mergeCell ref="B31:C31"/>
    <mergeCell ref="B33:G33"/>
    <mergeCell ref="H33:K33"/>
    <mergeCell ref="A34:G34"/>
    <mergeCell ref="H34:K34"/>
    <mergeCell ref="B35:G35"/>
    <mergeCell ref="H35:K35"/>
    <mergeCell ref="A36:G36"/>
    <mergeCell ref="H36:K36"/>
    <mergeCell ref="B37:G37"/>
    <mergeCell ref="H37:K37"/>
    <mergeCell ref="A38:G38"/>
    <mergeCell ref="H38:K38"/>
    <mergeCell ref="B39:G39"/>
    <mergeCell ref="H39:K39"/>
    <mergeCell ref="A40:G40"/>
    <mergeCell ref="H40:K40"/>
    <mergeCell ref="B41:G41"/>
    <mergeCell ref="H41:K41"/>
    <mergeCell ref="A42:G42"/>
    <mergeCell ref="H42:K42"/>
    <mergeCell ref="B43:G43"/>
    <mergeCell ref="H43:K43"/>
    <mergeCell ref="A44:G44"/>
    <mergeCell ref="H44:K44"/>
    <mergeCell ref="B45:G45"/>
    <mergeCell ref="H45:K45"/>
    <mergeCell ref="A46:G46"/>
    <mergeCell ref="H46:K46"/>
    <mergeCell ref="B47:G47"/>
    <mergeCell ref="H47:K47"/>
    <mergeCell ref="A48:G48"/>
    <mergeCell ref="H48:K48"/>
    <mergeCell ref="B49:G49"/>
    <mergeCell ref="H49:K49"/>
    <mergeCell ref="A50:G50"/>
    <mergeCell ref="H50:K50"/>
    <mergeCell ref="B51:G51"/>
    <mergeCell ref="H51:K51"/>
    <mergeCell ref="A52:G52"/>
    <mergeCell ref="H52:K52"/>
    <mergeCell ref="B53:G53"/>
    <mergeCell ref="H53:K53"/>
    <mergeCell ref="A54:G54"/>
    <mergeCell ref="H54:K54"/>
    <mergeCell ref="B55:G55"/>
    <mergeCell ref="H55:K55"/>
    <mergeCell ref="A56:G56"/>
    <mergeCell ref="H56:K56"/>
  </mergeCells>
  <conditionalFormatting sqref="D17:D21">
    <cfRule type="containsBlanks" dxfId="267" priority="56">
      <formula>LEN(TRIM(D17))=0</formula>
    </cfRule>
    <cfRule type="cellIs" dxfId="266" priority="57" operator="lessThan">
      <formula>0.7</formula>
    </cfRule>
    <cfRule type="cellIs" dxfId="265" priority="58" operator="greaterThan">
      <formula>0.9</formula>
    </cfRule>
    <cfRule type="cellIs" dxfId="264" priority="59" operator="between">
      <formula>0.7</formula>
      <formula>0.9</formula>
    </cfRule>
    <cfRule type="colorScale" priority="60">
      <colorScale>
        <cfvo type="percent" val="0.69"/>
        <cfvo type="percent" val="0.7"/>
        <cfvo type="percent" val="0.9"/>
        <color rgb="FFF8696B"/>
        <color rgb="FFFFEB84"/>
        <color rgb="FF63BE7B"/>
      </colorScale>
    </cfRule>
  </conditionalFormatting>
  <conditionalFormatting sqref="D17:D21">
    <cfRule type="containsBlanks" dxfId="263" priority="46">
      <formula>LEN(TRIM(D17))=0</formula>
    </cfRule>
    <cfRule type="cellIs" dxfId="262" priority="47" operator="lessThan">
      <formula>0.7</formula>
    </cfRule>
    <cfRule type="cellIs" dxfId="261" priority="48" operator="greaterThan">
      <formula>0.9</formula>
    </cfRule>
    <cfRule type="cellIs" dxfId="260" priority="49" operator="between">
      <formula>0.7</formula>
      <formula>0.9</formula>
    </cfRule>
    <cfRule type="colorScale" priority="50">
      <colorScale>
        <cfvo type="percent" val="0.69"/>
        <cfvo type="percent" val="0.7"/>
        <cfvo type="percent" val="0.9"/>
        <color rgb="FFF8696B"/>
        <color rgb="FFFFEB84"/>
        <color rgb="FF63BE7B"/>
      </colorScale>
    </cfRule>
  </conditionalFormatting>
  <conditionalFormatting sqref="D22:D28">
    <cfRule type="containsBlanks" dxfId="259" priority="26">
      <formula>LEN(TRIM(D22))=0</formula>
    </cfRule>
    <cfRule type="cellIs" dxfId="258" priority="27" operator="lessThan">
      <formula>0.7</formula>
    </cfRule>
    <cfRule type="cellIs" dxfId="257" priority="28" operator="greaterThan">
      <formula>0.9</formula>
    </cfRule>
    <cfRule type="cellIs" dxfId="256"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2:D28">
    <cfRule type="containsBlanks" dxfId="255" priority="21">
      <formula>LEN(TRIM(D22))=0</formula>
    </cfRule>
    <cfRule type="cellIs" dxfId="254" priority="22" operator="lessThan">
      <formula>0.7</formula>
    </cfRule>
    <cfRule type="cellIs" dxfId="253" priority="23" operator="greaterThan">
      <formula>0.9</formula>
    </cfRule>
    <cfRule type="cellIs" dxfId="252"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22:D28">
    <cfRule type="containsBlanks" dxfId="251" priority="16">
      <formula>LEN(TRIM(D22))=0</formula>
    </cfRule>
    <cfRule type="cellIs" dxfId="250" priority="17" operator="lessThan">
      <formula>0.7</formula>
    </cfRule>
    <cfRule type="cellIs" dxfId="249" priority="18" operator="greaterThan">
      <formula>0.9</formula>
    </cfRule>
    <cfRule type="cellIs" dxfId="248"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247" priority="11">
      <formula>LEN(TRIM(D29))=0</formula>
    </cfRule>
    <cfRule type="cellIs" dxfId="246" priority="12" operator="lessThan">
      <formula>0.7</formula>
    </cfRule>
    <cfRule type="cellIs" dxfId="245" priority="13" operator="greaterThan">
      <formula>0.9</formula>
    </cfRule>
    <cfRule type="cellIs" dxfId="244"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243" priority="6">
      <formula>LEN(TRIM(D29))=0</formula>
    </cfRule>
    <cfRule type="cellIs" dxfId="242" priority="7" operator="lessThan">
      <formula>0.7</formula>
    </cfRule>
    <cfRule type="cellIs" dxfId="241" priority="8" operator="greaterThan">
      <formula>0.9</formula>
    </cfRule>
    <cfRule type="cellIs" dxfId="240"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239" priority="1">
      <formula>LEN(TRIM(D29))=0</formula>
    </cfRule>
    <cfRule type="cellIs" dxfId="238" priority="2" operator="lessThan">
      <formula>0.7</formula>
    </cfRule>
    <cfRule type="cellIs" dxfId="237" priority="3" operator="greaterThan">
      <formula>0.9</formula>
    </cfRule>
    <cfRule type="cellIs" dxfId="236"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409575</xdr:colOff>
                    <xdr:row>11</xdr:row>
                    <xdr:rowOff>323850</xdr:rowOff>
                  </from>
                  <to>
                    <xdr:col>2</xdr:col>
                    <xdr:colOff>266700</xdr:colOff>
                    <xdr:row>13</xdr:row>
                    <xdr:rowOff>38100</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3</xdr:col>
                    <xdr:colOff>209550</xdr:colOff>
                    <xdr:row>11</xdr:row>
                    <xdr:rowOff>323850</xdr:rowOff>
                  </from>
                  <to>
                    <xdr:col>3</xdr:col>
                    <xdr:colOff>514350</xdr:colOff>
                    <xdr:row>13</xdr:row>
                    <xdr:rowOff>38100</xdr:rowOff>
                  </to>
                </anchor>
              </controlPr>
            </control>
          </mc:Choice>
        </mc:AlternateContent>
        <mc:AlternateContent xmlns:mc="http://schemas.openxmlformats.org/markup-compatibility/2006">
          <mc:Choice Requires="x14">
            <control shapeId="7171" r:id="rId7" name="Option Button 3">
              <controlPr defaultSize="0" autoFill="0" autoLine="0" autoPict="0">
                <anchor moveWithCells="1">
                  <from>
                    <xdr:col>4</xdr:col>
                    <xdr:colOff>200025</xdr:colOff>
                    <xdr:row>11</xdr:row>
                    <xdr:rowOff>323850</xdr:rowOff>
                  </from>
                  <to>
                    <xdr:col>4</xdr:col>
                    <xdr:colOff>504825</xdr:colOff>
                    <xdr:row>13</xdr:row>
                    <xdr:rowOff>38100</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5</xdr:col>
                    <xdr:colOff>304800</xdr:colOff>
                    <xdr:row>11</xdr:row>
                    <xdr:rowOff>323850</xdr:rowOff>
                  </from>
                  <to>
                    <xdr:col>5</xdr:col>
                    <xdr:colOff>609600</xdr:colOff>
                    <xdr:row>13</xdr:row>
                    <xdr:rowOff>38100</xdr:rowOff>
                  </to>
                </anchor>
              </controlPr>
            </control>
          </mc:Choice>
        </mc:AlternateContent>
        <mc:AlternateContent xmlns:mc="http://schemas.openxmlformats.org/markup-compatibility/2006">
          <mc:Choice Requires="x14">
            <control shapeId="7173" r:id="rId9" name="Option Button 5">
              <controlPr defaultSize="0" autoFill="0" autoLine="0" autoPict="0">
                <anchor moveWithCells="1">
                  <from>
                    <xdr:col>5</xdr:col>
                    <xdr:colOff>828675</xdr:colOff>
                    <xdr:row>11</xdr:row>
                    <xdr:rowOff>323850</xdr:rowOff>
                  </from>
                  <to>
                    <xdr:col>6</xdr:col>
                    <xdr:colOff>285750</xdr:colOff>
                    <xdr:row>13</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opLeftCell="A4" workbookViewId="0">
      <selection activeCell="D28" sqref="D28"/>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36"/>
      <c r="B1" s="139" t="s">
        <v>28</v>
      </c>
      <c r="C1" s="140"/>
      <c r="D1" s="140"/>
      <c r="E1" s="140"/>
      <c r="F1" s="140"/>
      <c r="G1" s="140"/>
      <c r="H1" s="141"/>
      <c r="I1" s="142" t="s">
        <v>26</v>
      </c>
      <c r="J1" s="143"/>
      <c r="K1" s="144"/>
    </row>
    <row r="2" spans="1:12" ht="24" customHeight="1" x14ac:dyDescent="0.2">
      <c r="A2" s="137"/>
      <c r="B2" s="145" t="s">
        <v>0</v>
      </c>
      <c r="C2" s="146"/>
      <c r="D2" s="146"/>
      <c r="E2" s="146"/>
      <c r="F2" s="146"/>
      <c r="G2" s="146"/>
      <c r="H2" s="147"/>
      <c r="I2" s="151" t="s">
        <v>37</v>
      </c>
      <c r="J2" s="152"/>
      <c r="K2" s="153"/>
    </row>
    <row r="3" spans="1:12" ht="24" customHeight="1" x14ac:dyDescent="0.2">
      <c r="A3" s="138"/>
      <c r="B3" s="148"/>
      <c r="C3" s="149"/>
      <c r="D3" s="149"/>
      <c r="E3" s="149"/>
      <c r="F3" s="149"/>
      <c r="G3" s="149"/>
      <c r="H3" s="150"/>
      <c r="I3" s="151" t="s">
        <v>38</v>
      </c>
      <c r="J3" s="152"/>
      <c r="K3" s="153"/>
    </row>
    <row r="5" spans="1:12" ht="50.1" customHeight="1" x14ac:dyDescent="0.2">
      <c r="A5" s="2" t="s">
        <v>39</v>
      </c>
      <c r="B5" s="100" t="s">
        <v>1</v>
      </c>
      <c r="C5" s="102"/>
      <c r="D5" s="103" t="s">
        <v>41</v>
      </c>
      <c r="E5" s="104"/>
      <c r="F5" s="105"/>
      <c r="G5" s="3" t="s">
        <v>2</v>
      </c>
      <c r="H5" s="106" t="s">
        <v>96</v>
      </c>
      <c r="I5" s="107"/>
      <c r="J5" s="107"/>
      <c r="K5" s="108"/>
    </row>
    <row r="6" spans="1:12" x14ac:dyDescent="0.2">
      <c r="A6" s="3" t="s">
        <v>3</v>
      </c>
      <c r="B6" s="49" t="s">
        <v>40</v>
      </c>
      <c r="C6" s="50"/>
      <c r="D6" s="50"/>
      <c r="E6" s="51"/>
      <c r="F6" s="51"/>
      <c r="G6" s="50"/>
      <c r="H6" s="51"/>
      <c r="I6" s="51"/>
      <c r="J6" s="51"/>
      <c r="K6" s="52"/>
    </row>
    <row r="7" spans="1:12" x14ac:dyDescent="0.2">
      <c r="A7" s="5" t="s">
        <v>4</v>
      </c>
      <c r="B7" s="54" t="s">
        <v>60</v>
      </c>
      <c r="C7" s="55"/>
      <c r="D7" s="55"/>
      <c r="E7" s="55"/>
      <c r="F7" s="56"/>
      <c r="G7" s="3" t="s">
        <v>5</v>
      </c>
      <c r="H7" s="6" t="s">
        <v>6</v>
      </c>
      <c r="I7" s="7"/>
      <c r="J7" s="8" t="s">
        <v>7</v>
      </c>
      <c r="K7" s="53">
        <v>71</v>
      </c>
    </row>
    <row r="8" spans="1:12" x14ac:dyDescent="0.2">
      <c r="A8" s="9" t="s">
        <v>8</v>
      </c>
      <c r="B8" s="162" t="s">
        <v>61</v>
      </c>
      <c r="C8" s="163"/>
      <c r="D8" s="163"/>
      <c r="E8" s="163"/>
      <c r="F8" s="163"/>
      <c r="G8" s="163"/>
      <c r="H8" s="163"/>
      <c r="I8" s="163"/>
      <c r="J8" s="163"/>
      <c r="K8" s="164"/>
    </row>
    <row r="9" spans="1:12" x14ac:dyDescent="0.2">
      <c r="A9" s="112" t="s">
        <v>9</v>
      </c>
      <c r="B9" s="114" t="s">
        <v>62</v>
      </c>
      <c r="C9" s="115"/>
      <c r="D9" s="115"/>
      <c r="E9" s="115"/>
      <c r="F9" s="115"/>
      <c r="G9" s="115"/>
      <c r="H9" s="115"/>
      <c r="I9" s="115"/>
      <c r="J9" s="115"/>
      <c r="K9" s="116"/>
    </row>
    <row r="10" spans="1:12" x14ac:dyDescent="0.2">
      <c r="A10" s="113"/>
      <c r="B10" s="117"/>
      <c r="C10" s="118"/>
      <c r="D10" s="118"/>
      <c r="E10" s="118"/>
      <c r="F10" s="118"/>
      <c r="G10" s="118"/>
      <c r="H10" s="118"/>
      <c r="I10" s="118"/>
      <c r="J10" s="118"/>
      <c r="K10" s="119"/>
    </row>
    <row r="11" spans="1:12" x14ac:dyDescent="0.2">
      <c r="A11" s="3" t="s">
        <v>10</v>
      </c>
      <c r="B11" s="4" t="s">
        <v>11</v>
      </c>
      <c r="C11" s="10"/>
      <c r="D11" s="10"/>
      <c r="E11" s="11"/>
      <c r="F11" s="12"/>
      <c r="G11" s="3" t="s">
        <v>12</v>
      </c>
      <c r="H11" s="57">
        <v>1</v>
      </c>
      <c r="I11" s="34"/>
      <c r="J11" s="35"/>
      <c r="K11" s="42"/>
    </row>
    <row r="12" spans="1:12" ht="24" customHeight="1" x14ac:dyDescent="0.2">
      <c r="A12" s="13" t="s">
        <v>13</v>
      </c>
      <c r="B12" s="120" t="str">
        <f>B6</f>
        <v>Gestión de Recursos Fisicos</v>
      </c>
      <c r="C12" s="121"/>
      <c r="D12" s="121"/>
      <c r="E12" s="121"/>
      <c r="F12" s="122"/>
      <c r="G12" s="3" t="s">
        <v>14</v>
      </c>
      <c r="H12" s="161" t="s">
        <v>58</v>
      </c>
      <c r="I12" s="124"/>
      <c r="J12" s="124"/>
      <c r="K12" s="125"/>
    </row>
    <row r="13" spans="1:12" ht="12" customHeight="1" x14ac:dyDescent="0.2">
      <c r="A13" s="13" t="s">
        <v>15</v>
      </c>
      <c r="B13" s="14" t="s">
        <v>16</v>
      </c>
      <c r="C13" s="7"/>
      <c r="D13" s="7"/>
      <c r="E13" s="7"/>
      <c r="F13" s="7"/>
      <c r="G13" s="7"/>
      <c r="H13" s="7"/>
      <c r="I13" s="7"/>
      <c r="J13" s="7"/>
      <c r="K13" s="15"/>
    </row>
    <row r="14" spans="1:12" ht="11.25" customHeight="1" x14ac:dyDescent="0.2">
      <c r="A14" s="126" t="s">
        <v>25</v>
      </c>
      <c r="B14" s="127"/>
      <c r="C14" s="127"/>
      <c r="D14" s="127"/>
      <c r="E14" s="128"/>
      <c r="F14" s="16"/>
      <c r="G14" s="17"/>
      <c r="H14" s="17"/>
      <c r="I14" s="17"/>
      <c r="J14" s="17"/>
      <c r="K14" s="18"/>
      <c r="L14" s="19"/>
    </row>
    <row r="15" spans="1:12" ht="11.25" customHeight="1" x14ac:dyDescent="0.2">
      <c r="A15" s="129"/>
      <c r="B15" s="130"/>
      <c r="C15" s="130"/>
      <c r="D15" s="130"/>
      <c r="E15" s="131"/>
      <c r="F15" s="20"/>
      <c r="G15" s="19"/>
      <c r="H15" s="19"/>
      <c r="I15" s="19"/>
      <c r="J15" s="19"/>
      <c r="K15" s="21"/>
      <c r="L15" s="19"/>
    </row>
    <row r="16" spans="1:12" x14ac:dyDescent="0.2">
      <c r="A16" s="22" t="s">
        <v>17</v>
      </c>
      <c r="B16" s="36" t="s">
        <v>79</v>
      </c>
      <c r="C16" s="37" t="s">
        <v>80</v>
      </c>
      <c r="D16" s="22" t="s">
        <v>18</v>
      </c>
      <c r="E16" s="23" t="s">
        <v>19</v>
      </c>
      <c r="F16" s="20"/>
      <c r="G16" s="19"/>
      <c r="H16" s="19"/>
      <c r="I16" s="19"/>
      <c r="J16" s="19"/>
      <c r="K16" s="21"/>
      <c r="L16" s="19"/>
    </row>
    <row r="17" spans="1:14" x14ac:dyDescent="0.2">
      <c r="A17" s="29">
        <v>43130</v>
      </c>
      <c r="B17" s="24"/>
      <c r="C17" s="24"/>
      <c r="D17" s="43"/>
      <c r="E17" s="25">
        <f>H11</f>
        <v>1</v>
      </c>
      <c r="F17" s="20"/>
      <c r="G17" s="19"/>
      <c r="H17" s="19"/>
      <c r="I17" s="19"/>
      <c r="J17" s="19"/>
      <c r="K17" s="21"/>
      <c r="L17" s="19"/>
    </row>
    <row r="18" spans="1:14" x14ac:dyDescent="0.2">
      <c r="A18" s="29">
        <v>43159</v>
      </c>
      <c r="B18" s="24">
        <v>959</v>
      </c>
      <c r="C18" s="24">
        <v>1053</v>
      </c>
      <c r="D18" s="43">
        <f t="shared" ref="D18" si="0">IF(ISBLANK(C18),0,IF((B18/C18)&gt;1,1,(B18/C18)))</f>
        <v>0.91073124406457739</v>
      </c>
      <c r="E18" s="25">
        <f>E17</f>
        <v>1</v>
      </c>
      <c r="F18" s="20"/>
      <c r="G18" s="19"/>
      <c r="H18" s="19"/>
      <c r="I18" s="19"/>
      <c r="J18" s="19"/>
      <c r="K18" s="21"/>
      <c r="L18" s="19"/>
    </row>
    <row r="19" spans="1:14" x14ac:dyDescent="0.2">
      <c r="A19" s="29">
        <v>43190</v>
      </c>
      <c r="B19" s="24"/>
      <c r="C19" s="24"/>
      <c r="D19" s="43"/>
      <c r="E19" s="25">
        <f t="shared" ref="E19:E29" si="1">E18</f>
        <v>1</v>
      </c>
      <c r="F19" s="20"/>
      <c r="G19" s="19"/>
      <c r="H19" s="19"/>
      <c r="I19" s="19"/>
      <c r="J19" s="19"/>
      <c r="K19" s="21"/>
      <c r="L19" s="19"/>
    </row>
    <row r="20" spans="1:14" x14ac:dyDescent="0.2">
      <c r="A20" s="29">
        <v>43220</v>
      </c>
      <c r="B20" s="24">
        <v>1149</v>
      </c>
      <c r="C20" s="24">
        <v>959</v>
      </c>
      <c r="D20" s="43">
        <f t="shared" ref="D20:D28" si="2">IF(ISBLANK(C20),0,IF((B20/C20)&gt;1,1,(B20/C20)))</f>
        <v>1</v>
      </c>
      <c r="E20" s="25">
        <f t="shared" si="1"/>
        <v>1</v>
      </c>
      <c r="F20" s="20"/>
      <c r="G20" s="19"/>
      <c r="H20" s="19"/>
      <c r="I20" s="19"/>
      <c r="J20" s="19"/>
      <c r="K20" s="21"/>
      <c r="L20" s="19"/>
    </row>
    <row r="21" spans="1:14" x14ac:dyDescent="0.2">
      <c r="A21" s="29">
        <v>43251</v>
      </c>
      <c r="B21" s="24"/>
      <c r="C21" s="24"/>
      <c r="D21" s="43"/>
      <c r="E21" s="25">
        <f t="shared" si="1"/>
        <v>1</v>
      </c>
      <c r="F21" s="20"/>
      <c r="G21" s="19"/>
      <c r="H21" s="19"/>
      <c r="I21" s="19"/>
      <c r="J21" s="19"/>
      <c r="K21" s="21"/>
      <c r="L21" s="19"/>
    </row>
    <row r="22" spans="1:14" x14ac:dyDescent="0.2">
      <c r="A22" s="29">
        <v>43281</v>
      </c>
      <c r="B22" s="24">
        <v>1094</v>
      </c>
      <c r="C22" s="24">
        <v>1149</v>
      </c>
      <c r="D22" s="43">
        <f t="shared" si="2"/>
        <v>0.95213228894691038</v>
      </c>
      <c r="E22" s="25">
        <f t="shared" si="1"/>
        <v>1</v>
      </c>
      <c r="F22" s="20"/>
      <c r="G22" s="19"/>
      <c r="H22" s="19"/>
      <c r="I22" s="19"/>
      <c r="J22" s="19"/>
      <c r="K22" s="21"/>
      <c r="L22" s="19"/>
    </row>
    <row r="23" spans="1:14" x14ac:dyDescent="0.2">
      <c r="A23" s="29">
        <v>43312</v>
      </c>
      <c r="B23" s="24"/>
      <c r="C23" s="24"/>
      <c r="D23" s="43"/>
      <c r="E23" s="25">
        <f t="shared" si="1"/>
        <v>1</v>
      </c>
      <c r="F23" s="20"/>
      <c r="G23" s="19"/>
      <c r="H23" s="19"/>
      <c r="I23" s="19"/>
      <c r="J23" s="19"/>
      <c r="K23" s="21"/>
      <c r="L23" s="19"/>
    </row>
    <row r="24" spans="1:14" x14ac:dyDescent="0.2">
      <c r="A24" s="29">
        <v>43343</v>
      </c>
      <c r="B24" s="24">
        <v>1039</v>
      </c>
      <c r="C24" s="24">
        <v>1094</v>
      </c>
      <c r="D24" s="43">
        <f t="shared" si="2"/>
        <v>0.94972577696526506</v>
      </c>
      <c r="E24" s="25">
        <f t="shared" si="1"/>
        <v>1</v>
      </c>
      <c r="F24" s="20"/>
      <c r="G24" s="19"/>
      <c r="H24" s="19"/>
      <c r="I24" s="19"/>
      <c r="J24" s="19"/>
      <c r="K24" s="21"/>
      <c r="L24" s="19"/>
    </row>
    <row r="25" spans="1:14" x14ac:dyDescent="0.2">
      <c r="A25" s="29">
        <v>43373</v>
      </c>
      <c r="B25" s="24"/>
      <c r="C25" s="24"/>
      <c r="D25" s="43"/>
      <c r="E25" s="25">
        <f t="shared" si="1"/>
        <v>1</v>
      </c>
      <c r="F25" s="20"/>
      <c r="G25" s="19"/>
      <c r="H25" s="19"/>
      <c r="I25" s="19"/>
      <c r="J25" s="19"/>
      <c r="K25" s="21"/>
      <c r="L25" s="19"/>
    </row>
    <row r="26" spans="1:14" x14ac:dyDescent="0.2">
      <c r="A26" s="29">
        <v>43404</v>
      </c>
      <c r="B26" s="24">
        <f>1179+105</f>
        <v>1284</v>
      </c>
      <c r="C26" s="24">
        <v>1039</v>
      </c>
      <c r="D26" s="43">
        <f t="shared" si="2"/>
        <v>1</v>
      </c>
      <c r="E26" s="25">
        <f t="shared" si="1"/>
        <v>1</v>
      </c>
      <c r="F26" s="20"/>
      <c r="G26" s="19"/>
      <c r="H26" s="19"/>
      <c r="I26" s="19"/>
      <c r="J26" s="19"/>
      <c r="K26" s="21"/>
      <c r="L26" s="19"/>
    </row>
    <row r="27" spans="1:14" x14ac:dyDescent="0.2">
      <c r="A27" s="29">
        <v>43434</v>
      </c>
      <c r="B27" s="24"/>
      <c r="C27" s="24"/>
      <c r="D27" s="43"/>
      <c r="E27" s="25">
        <f t="shared" si="1"/>
        <v>1</v>
      </c>
      <c r="F27" s="20"/>
      <c r="G27" s="19"/>
      <c r="H27" s="19"/>
      <c r="I27" s="19"/>
      <c r="J27" s="19"/>
      <c r="K27" s="21"/>
      <c r="L27" s="19"/>
    </row>
    <row r="28" spans="1:14" x14ac:dyDescent="0.2">
      <c r="A28" s="29">
        <v>43465</v>
      </c>
      <c r="B28" s="24"/>
      <c r="C28" s="24"/>
      <c r="D28" s="43">
        <f t="shared" si="2"/>
        <v>0</v>
      </c>
      <c r="E28" s="25">
        <f t="shared" si="1"/>
        <v>1</v>
      </c>
      <c r="F28" s="20"/>
      <c r="G28" s="19"/>
      <c r="H28" s="19"/>
      <c r="I28" s="19"/>
      <c r="J28" s="19"/>
      <c r="K28" s="21"/>
      <c r="L28" s="19"/>
    </row>
    <row r="29" spans="1:14" ht="11.25" customHeight="1" x14ac:dyDescent="0.2">
      <c r="A29" s="22" t="s">
        <v>20</v>
      </c>
      <c r="B29" s="31">
        <f>SUM(B17:B28)</f>
        <v>5525</v>
      </c>
      <c r="C29" s="31">
        <f>SUM(C17:C28)</f>
        <v>5294</v>
      </c>
      <c r="D29" s="44">
        <f>IF(ISBLANK(C29),0,AVERAGE(D17:D28))</f>
        <v>0.80209821832945882</v>
      </c>
      <c r="E29" s="32">
        <f t="shared" si="1"/>
        <v>1</v>
      </c>
      <c r="F29" s="20"/>
      <c r="G29" s="19"/>
      <c r="H29" s="19"/>
      <c r="I29" s="19"/>
      <c r="J29" s="19"/>
      <c r="K29" s="21"/>
    </row>
    <row r="30" spans="1:14" ht="11.25" customHeight="1" x14ac:dyDescent="0.2">
      <c r="A30" s="33" t="s">
        <v>29</v>
      </c>
      <c r="B30" s="132" t="s">
        <v>31</v>
      </c>
      <c r="C30" s="133"/>
      <c r="D30" s="40" t="s">
        <v>36</v>
      </c>
      <c r="E30" s="38" t="s">
        <v>30</v>
      </c>
      <c r="F30" s="19"/>
      <c r="G30" s="19"/>
      <c r="H30" s="19"/>
      <c r="I30" s="19"/>
      <c r="J30" s="19"/>
      <c r="K30" s="21"/>
    </row>
    <row r="31" spans="1:14" ht="11.25" customHeight="1" x14ac:dyDescent="0.2">
      <c r="A31" s="30" t="s">
        <v>32</v>
      </c>
      <c r="B31" s="134" t="s">
        <v>34</v>
      </c>
      <c r="C31" s="135"/>
      <c r="D31" s="41" t="s">
        <v>33</v>
      </c>
      <c r="E31" s="39" t="s">
        <v>35</v>
      </c>
      <c r="F31" s="58"/>
      <c r="G31" s="58"/>
      <c r="H31" s="58"/>
      <c r="I31" s="58"/>
      <c r="J31" s="58"/>
      <c r="K31" s="27"/>
      <c r="M31" s="45"/>
    </row>
    <row r="32" spans="1:14" x14ac:dyDescent="0.2">
      <c r="A32" s="96" t="s">
        <v>21</v>
      </c>
      <c r="B32" s="97"/>
      <c r="C32" s="97"/>
      <c r="D32" s="97"/>
      <c r="E32" s="97"/>
      <c r="F32" s="98"/>
      <c r="G32" s="99"/>
      <c r="H32" s="100" t="s">
        <v>22</v>
      </c>
      <c r="I32" s="101"/>
      <c r="J32" s="101"/>
      <c r="K32" s="102"/>
      <c r="M32" s="45"/>
      <c r="N32" s="46"/>
    </row>
    <row r="33" spans="1:11" ht="36" customHeight="1" x14ac:dyDescent="0.2">
      <c r="A33" s="48">
        <f>A17</f>
        <v>43130</v>
      </c>
      <c r="B33" s="90"/>
      <c r="C33" s="90"/>
      <c r="D33" s="90"/>
      <c r="E33" s="90"/>
      <c r="F33" s="90"/>
      <c r="G33" s="91"/>
      <c r="H33" s="92"/>
      <c r="I33" s="93"/>
      <c r="J33" s="93"/>
      <c r="K33" s="94"/>
    </row>
    <row r="34" spans="1:11" ht="36" customHeight="1" x14ac:dyDescent="0.2">
      <c r="A34" s="64"/>
      <c r="B34" s="65"/>
      <c r="C34" s="65"/>
      <c r="D34" s="65"/>
      <c r="E34" s="65"/>
      <c r="F34" s="65"/>
      <c r="G34" s="66"/>
      <c r="H34" s="67"/>
      <c r="I34" s="68"/>
      <c r="J34" s="68"/>
      <c r="K34" s="69"/>
    </row>
    <row r="35" spans="1:11" ht="36" customHeight="1" x14ac:dyDescent="0.2">
      <c r="A35" s="47">
        <f>A18</f>
        <v>43159</v>
      </c>
      <c r="B35" s="78" t="s">
        <v>59</v>
      </c>
      <c r="C35" s="78"/>
      <c r="D35" s="78"/>
      <c r="E35" s="78"/>
      <c r="F35" s="78"/>
      <c r="G35" s="95"/>
      <c r="H35" s="67"/>
      <c r="I35" s="68"/>
      <c r="J35" s="68"/>
      <c r="K35" s="69"/>
    </row>
    <row r="36" spans="1:11" ht="36" customHeight="1" x14ac:dyDescent="0.2">
      <c r="A36" s="64"/>
      <c r="B36" s="65"/>
      <c r="C36" s="65"/>
      <c r="D36" s="65"/>
      <c r="E36" s="65"/>
      <c r="F36" s="65"/>
      <c r="G36" s="66"/>
      <c r="H36" s="67"/>
      <c r="I36" s="68"/>
      <c r="J36" s="68"/>
      <c r="K36" s="69"/>
    </row>
    <row r="37" spans="1:11" ht="36" customHeight="1" x14ac:dyDescent="0.2">
      <c r="A37" s="47">
        <f>A19</f>
        <v>43190</v>
      </c>
      <c r="B37" s="84"/>
      <c r="C37" s="85"/>
      <c r="D37" s="85"/>
      <c r="E37" s="85"/>
      <c r="F37" s="85"/>
      <c r="G37" s="86"/>
      <c r="H37" s="67"/>
      <c r="I37" s="68"/>
      <c r="J37" s="68"/>
      <c r="K37" s="69"/>
    </row>
    <row r="38" spans="1:11" ht="36" customHeight="1" x14ac:dyDescent="0.2">
      <c r="A38" s="64"/>
      <c r="B38" s="65"/>
      <c r="C38" s="65"/>
      <c r="D38" s="65"/>
      <c r="E38" s="65"/>
      <c r="F38" s="65"/>
      <c r="G38" s="66"/>
      <c r="H38" s="67"/>
      <c r="I38" s="68"/>
      <c r="J38" s="68"/>
      <c r="K38" s="69"/>
    </row>
    <row r="39" spans="1:11" ht="36" customHeight="1" x14ac:dyDescent="0.2">
      <c r="A39" s="47">
        <f>A20</f>
        <v>43220</v>
      </c>
      <c r="B39" s="78" t="s">
        <v>63</v>
      </c>
      <c r="C39" s="79"/>
      <c r="D39" s="79"/>
      <c r="E39" s="79"/>
      <c r="F39" s="79"/>
      <c r="G39" s="80"/>
      <c r="H39" s="67"/>
      <c r="I39" s="68"/>
      <c r="J39" s="68"/>
      <c r="K39" s="69"/>
    </row>
    <row r="40" spans="1:11" ht="36" customHeight="1" x14ac:dyDescent="0.2">
      <c r="A40" s="64"/>
      <c r="B40" s="65"/>
      <c r="C40" s="65"/>
      <c r="D40" s="65"/>
      <c r="E40" s="65"/>
      <c r="F40" s="65"/>
      <c r="G40" s="66"/>
      <c r="H40" s="67"/>
      <c r="I40" s="68"/>
      <c r="J40" s="68"/>
      <c r="K40" s="69"/>
    </row>
    <row r="41" spans="1:11" ht="36" customHeight="1" x14ac:dyDescent="0.2">
      <c r="A41" s="47">
        <f>A21</f>
        <v>43251</v>
      </c>
      <c r="B41" s="84"/>
      <c r="C41" s="85"/>
      <c r="D41" s="85"/>
      <c r="E41" s="85"/>
      <c r="F41" s="85"/>
      <c r="G41" s="86"/>
      <c r="H41" s="67"/>
      <c r="I41" s="68"/>
      <c r="J41" s="68"/>
      <c r="K41" s="69"/>
    </row>
    <row r="42" spans="1:11" ht="36" customHeight="1" x14ac:dyDescent="0.2">
      <c r="A42" s="64"/>
      <c r="B42" s="65"/>
      <c r="C42" s="65"/>
      <c r="D42" s="65"/>
      <c r="E42" s="65"/>
      <c r="F42" s="65"/>
      <c r="G42" s="66"/>
      <c r="H42" s="67"/>
      <c r="I42" s="68"/>
      <c r="J42" s="68"/>
      <c r="K42" s="69"/>
    </row>
    <row r="43" spans="1:11" ht="36" customHeight="1" x14ac:dyDescent="0.2">
      <c r="A43" s="47">
        <f>A22</f>
        <v>43281</v>
      </c>
      <c r="B43" s="78" t="s">
        <v>64</v>
      </c>
      <c r="C43" s="79"/>
      <c r="D43" s="79"/>
      <c r="E43" s="79"/>
      <c r="F43" s="79"/>
      <c r="G43" s="80"/>
      <c r="H43" s="67"/>
      <c r="I43" s="68"/>
      <c r="J43" s="68"/>
      <c r="K43" s="69"/>
    </row>
    <row r="44" spans="1:11" ht="36" customHeight="1" x14ac:dyDescent="0.2">
      <c r="A44" s="64"/>
      <c r="B44" s="65"/>
      <c r="C44" s="65"/>
      <c r="D44" s="65"/>
      <c r="E44" s="65"/>
      <c r="F44" s="65"/>
      <c r="G44" s="66"/>
      <c r="H44" s="67"/>
      <c r="I44" s="68"/>
      <c r="J44" s="68"/>
      <c r="K44" s="69"/>
    </row>
    <row r="45" spans="1:11" ht="36" customHeight="1" x14ac:dyDescent="0.2">
      <c r="A45" s="47">
        <f>A23</f>
        <v>43312</v>
      </c>
      <c r="B45" s="65"/>
      <c r="C45" s="70"/>
      <c r="D45" s="70"/>
      <c r="E45" s="70"/>
      <c r="F45" s="70"/>
      <c r="G45" s="71"/>
      <c r="H45" s="67"/>
      <c r="I45" s="68"/>
      <c r="J45" s="68"/>
      <c r="K45" s="69"/>
    </row>
    <row r="46" spans="1:11" ht="36" customHeight="1" x14ac:dyDescent="0.2">
      <c r="A46" s="64"/>
      <c r="B46" s="65"/>
      <c r="C46" s="65"/>
      <c r="D46" s="65"/>
      <c r="E46" s="65"/>
      <c r="F46" s="65"/>
      <c r="G46" s="66"/>
      <c r="H46" s="67"/>
      <c r="I46" s="68"/>
      <c r="J46" s="68"/>
      <c r="K46" s="69"/>
    </row>
    <row r="47" spans="1:11" ht="60" customHeight="1" x14ac:dyDescent="0.2">
      <c r="A47" s="47">
        <f>A24</f>
        <v>43343</v>
      </c>
      <c r="B47" s="78" t="s">
        <v>116</v>
      </c>
      <c r="C47" s="79"/>
      <c r="D47" s="79"/>
      <c r="E47" s="79"/>
      <c r="F47" s="79"/>
      <c r="G47" s="80"/>
      <c r="H47" s="67"/>
      <c r="I47" s="68"/>
      <c r="J47" s="68"/>
      <c r="K47" s="69"/>
    </row>
    <row r="48" spans="1:11" ht="36" customHeight="1" x14ac:dyDescent="0.2">
      <c r="A48" s="64"/>
      <c r="B48" s="65"/>
      <c r="C48" s="65"/>
      <c r="D48" s="65"/>
      <c r="E48" s="65"/>
      <c r="F48" s="65"/>
      <c r="G48" s="66"/>
      <c r="H48" s="67"/>
      <c r="I48" s="68"/>
      <c r="J48" s="68"/>
      <c r="K48" s="69"/>
    </row>
    <row r="49" spans="1:11" ht="36" customHeight="1" x14ac:dyDescent="0.2">
      <c r="A49" s="47">
        <f>A25</f>
        <v>43373</v>
      </c>
      <c r="B49" s="65"/>
      <c r="C49" s="70"/>
      <c r="D49" s="70"/>
      <c r="E49" s="70"/>
      <c r="F49" s="70"/>
      <c r="G49" s="71"/>
      <c r="H49" s="67"/>
      <c r="I49" s="68"/>
      <c r="J49" s="68"/>
      <c r="K49" s="69"/>
    </row>
    <row r="50" spans="1:11" ht="36" customHeight="1" x14ac:dyDescent="0.2">
      <c r="A50" s="64"/>
      <c r="B50" s="65"/>
      <c r="C50" s="65"/>
      <c r="D50" s="65"/>
      <c r="E50" s="65"/>
      <c r="F50" s="65"/>
      <c r="G50" s="66"/>
      <c r="H50" s="67"/>
      <c r="I50" s="68"/>
      <c r="J50" s="68"/>
      <c r="K50" s="69"/>
    </row>
    <row r="51" spans="1:11" ht="36" customHeight="1" x14ac:dyDescent="0.2">
      <c r="A51" s="47">
        <f>A26</f>
        <v>43404</v>
      </c>
      <c r="B51" s="154" t="s">
        <v>132</v>
      </c>
      <c r="C51" s="155"/>
      <c r="D51" s="155"/>
      <c r="E51" s="155"/>
      <c r="F51" s="155"/>
      <c r="G51" s="156"/>
      <c r="H51" s="67"/>
      <c r="I51" s="68"/>
      <c r="J51" s="68"/>
      <c r="K51" s="69"/>
    </row>
    <row r="52" spans="1:11" ht="36" customHeight="1" x14ac:dyDescent="0.2">
      <c r="A52" s="64"/>
      <c r="B52" s="65"/>
      <c r="C52" s="65"/>
      <c r="D52" s="65"/>
      <c r="E52" s="65"/>
      <c r="F52" s="65"/>
      <c r="G52" s="66"/>
      <c r="H52" s="67"/>
      <c r="I52" s="68"/>
      <c r="J52" s="68"/>
      <c r="K52" s="69"/>
    </row>
    <row r="53" spans="1:11" ht="36" customHeight="1" x14ac:dyDescent="0.2">
      <c r="A53" s="47">
        <f>A27</f>
        <v>43434</v>
      </c>
      <c r="B53" s="65"/>
      <c r="C53" s="70"/>
      <c r="D53" s="70"/>
      <c r="E53" s="70"/>
      <c r="F53" s="70"/>
      <c r="G53" s="71"/>
      <c r="H53" s="87"/>
      <c r="I53" s="88"/>
      <c r="J53" s="88"/>
      <c r="K53" s="89"/>
    </row>
    <row r="54" spans="1:11" ht="36" customHeight="1" x14ac:dyDescent="0.2">
      <c r="A54" s="64"/>
      <c r="B54" s="65"/>
      <c r="C54" s="65"/>
      <c r="D54" s="65"/>
      <c r="E54" s="65"/>
      <c r="F54" s="65"/>
      <c r="G54" s="66"/>
      <c r="H54" s="67"/>
      <c r="I54" s="68"/>
      <c r="J54" s="68"/>
      <c r="K54" s="69"/>
    </row>
    <row r="55" spans="1:11" ht="36" customHeight="1" x14ac:dyDescent="0.2">
      <c r="A55" s="47">
        <f>A28</f>
        <v>43465</v>
      </c>
      <c r="B55" s="65" t="s">
        <v>129</v>
      </c>
      <c r="C55" s="70"/>
      <c r="D55" s="70"/>
      <c r="E55" s="70"/>
      <c r="F55" s="70"/>
      <c r="G55" s="71"/>
      <c r="H55" s="67"/>
      <c r="I55" s="68"/>
      <c r="J55" s="68"/>
      <c r="K55" s="69"/>
    </row>
    <row r="56" spans="1:11" ht="36" customHeight="1" x14ac:dyDescent="0.2">
      <c r="A56" s="72"/>
      <c r="B56" s="73"/>
      <c r="C56" s="73"/>
      <c r="D56" s="73"/>
      <c r="E56" s="73"/>
      <c r="F56" s="73"/>
      <c r="G56" s="74"/>
      <c r="H56" s="75"/>
      <c r="I56" s="76"/>
      <c r="J56" s="76"/>
      <c r="K56" s="77"/>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A1:A3"/>
    <mergeCell ref="B1:H1"/>
    <mergeCell ref="I1:K1"/>
    <mergeCell ref="B2:H3"/>
    <mergeCell ref="I2:K2"/>
    <mergeCell ref="I3:K3"/>
    <mergeCell ref="A32:G32"/>
    <mergeCell ref="H32:K32"/>
    <mergeCell ref="B5:C5"/>
    <mergeCell ref="D5:F5"/>
    <mergeCell ref="H5:K5"/>
    <mergeCell ref="B8:K8"/>
    <mergeCell ref="A9:A10"/>
    <mergeCell ref="B9:K10"/>
    <mergeCell ref="B12:F12"/>
    <mergeCell ref="H12:K12"/>
    <mergeCell ref="A14:E15"/>
    <mergeCell ref="B30:C30"/>
    <mergeCell ref="B31:C31"/>
    <mergeCell ref="B33:G33"/>
    <mergeCell ref="H33:K33"/>
    <mergeCell ref="A34:G34"/>
    <mergeCell ref="H34:K34"/>
    <mergeCell ref="B35:G35"/>
    <mergeCell ref="H35:K35"/>
    <mergeCell ref="A36:G36"/>
    <mergeCell ref="H36:K36"/>
    <mergeCell ref="B37:G37"/>
    <mergeCell ref="H37:K37"/>
    <mergeCell ref="A38:G38"/>
    <mergeCell ref="H38:K38"/>
    <mergeCell ref="B39:G39"/>
    <mergeCell ref="H39:K39"/>
    <mergeCell ref="A40:G40"/>
    <mergeCell ref="H40:K40"/>
    <mergeCell ref="B41:G41"/>
    <mergeCell ref="H41:K41"/>
    <mergeCell ref="A42:G42"/>
    <mergeCell ref="H42:K42"/>
    <mergeCell ref="B43:G43"/>
    <mergeCell ref="H43:K43"/>
    <mergeCell ref="A44:G44"/>
    <mergeCell ref="H44:K44"/>
    <mergeCell ref="B45:G45"/>
    <mergeCell ref="H45:K45"/>
    <mergeCell ref="A46:G46"/>
    <mergeCell ref="H46:K46"/>
    <mergeCell ref="B47:G47"/>
    <mergeCell ref="H47:K47"/>
    <mergeCell ref="A48:G48"/>
    <mergeCell ref="H48:K48"/>
    <mergeCell ref="B49:G49"/>
    <mergeCell ref="H49:K49"/>
    <mergeCell ref="A50:G50"/>
    <mergeCell ref="H50:K50"/>
    <mergeCell ref="B51:G51"/>
    <mergeCell ref="H51:K51"/>
    <mergeCell ref="A52:G52"/>
    <mergeCell ref="H52:K52"/>
    <mergeCell ref="B53:G53"/>
    <mergeCell ref="H53:K53"/>
    <mergeCell ref="A54:G54"/>
    <mergeCell ref="H54:K54"/>
    <mergeCell ref="B55:G55"/>
    <mergeCell ref="H55:K55"/>
    <mergeCell ref="A56:G56"/>
    <mergeCell ref="H56:K56"/>
  </mergeCells>
  <conditionalFormatting sqref="D17">
    <cfRule type="containsBlanks" dxfId="235" priority="56">
      <formula>LEN(TRIM(D17))=0</formula>
    </cfRule>
    <cfRule type="cellIs" dxfId="234" priority="57" operator="lessThan">
      <formula>0.7</formula>
    </cfRule>
    <cfRule type="cellIs" dxfId="233" priority="58" operator="greaterThan">
      <formula>0.9</formula>
    </cfRule>
    <cfRule type="cellIs" dxfId="232" priority="59" operator="between">
      <formula>0.7</formula>
      <formula>0.9</formula>
    </cfRule>
    <cfRule type="colorScale" priority="60">
      <colorScale>
        <cfvo type="percent" val="0.69"/>
        <cfvo type="percent" val="0.7"/>
        <cfvo type="percent" val="0.9"/>
        <color rgb="FFF8696B"/>
        <color rgb="FFFFEB84"/>
        <color rgb="FF63BE7B"/>
      </colorScale>
    </cfRule>
  </conditionalFormatting>
  <conditionalFormatting sqref="D17">
    <cfRule type="containsBlanks" dxfId="231" priority="46">
      <formula>LEN(TRIM(D17))=0</formula>
    </cfRule>
    <cfRule type="cellIs" dxfId="230" priority="47" operator="lessThan">
      <formula>0.7</formula>
    </cfRule>
    <cfRule type="cellIs" dxfId="229" priority="48" operator="greaterThan">
      <formula>0.9</formula>
    </cfRule>
    <cfRule type="cellIs" dxfId="228" priority="49" operator="between">
      <formula>0.7</formula>
      <formula>0.9</formula>
    </cfRule>
    <cfRule type="colorScale" priority="50">
      <colorScale>
        <cfvo type="percent" val="0.69"/>
        <cfvo type="percent" val="0.7"/>
        <cfvo type="percent" val="0.9"/>
        <color rgb="FFF8696B"/>
        <color rgb="FFFFEB84"/>
        <color rgb="FF63BE7B"/>
      </colorScale>
    </cfRule>
  </conditionalFormatting>
  <conditionalFormatting sqref="D18:D28">
    <cfRule type="containsBlanks" dxfId="227" priority="26">
      <formula>LEN(TRIM(D18))=0</formula>
    </cfRule>
    <cfRule type="cellIs" dxfId="226" priority="27" operator="lessThan">
      <formula>0.7</formula>
    </cfRule>
    <cfRule type="cellIs" dxfId="225" priority="28" operator="greaterThan">
      <formula>0.9</formula>
    </cfRule>
    <cfRule type="cellIs" dxfId="224"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2:D28">
    <cfRule type="containsBlanks" dxfId="223" priority="21">
      <formula>LEN(TRIM(D22))=0</formula>
    </cfRule>
    <cfRule type="cellIs" dxfId="222" priority="22" operator="lessThan">
      <formula>0.7</formula>
    </cfRule>
    <cfRule type="cellIs" dxfId="221" priority="23" operator="greaterThan">
      <formula>0.9</formula>
    </cfRule>
    <cfRule type="cellIs" dxfId="220"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18:D28">
    <cfRule type="containsBlanks" dxfId="219" priority="16">
      <formula>LEN(TRIM(D18))=0</formula>
    </cfRule>
    <cfRule type="cellIs" dxfId="218" priority="17" operator="lessThan">
      <formula>0.7</formula>
    </cfRule>
    <cfRule type="cellIs" dxfId="217" priority="18" operator="greaterThan">
      <formula>0.9</formula>
    </cfRule>
    <cfRule type="cellIs" dxfId="216"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215" priority="11">
      <formula>LEN(TRIM(D29))=0</formula>
    </cfRule>
    <cfRule type="cellIs" dxfId="214" priority="12" operator="lessThan">
      <formula>0.7</formula>
    </cfRule>
    <cfRule type="cellIs" dxfId="213" priority="13" operator="greaterThan">
      <formula>0.9</formula>
    </cfRule>
    <cfRule type="cellIs" dxfId="212"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211" priority="6">
      <formula>LEN(TRIM(D29))=0</formula>
    </cfRule>
    <cfRule type="cellIs" dxfId="210" priority="7" operator="lessThan">
      <formula>0.7</formula>
    </cfRule>
    <cfRule type="cellIs" dxfId="209" priority="8" operator="greaterThan">
      <formula>0.9</formula>
    </cfRule>
    <cfRule type="cellIs" dxfId="208"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207" priority="1">
      <formula>LEN(TRIM(D29))=0</formula>
    </cfRule>
    <cfRule type="cellIs" dxfId="206" priority="2" operator="lessThan">
      <formula>0.7</formula>
    </cfRule>
    <cfRule type="cellIs" dxfId="205" priority="3" operator="greaterThan">
      <formula>0.9</formula>
    </cfRule>
    <cfRule type="cellIs" dxfId="204"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Option Button 1">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4098" r:id="rId6" name="Option Button 2">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4099" r:id="rId7" name="Option Button 3">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4100" r:id="rId8" name="Option Button 4">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4101" r:id="rId9" name="Option Button 5">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opLeftCell="A4" workbookViewId="0">
      <selection activeCell="D28" sqref="D28"/>
    </sheetView>
  </sheetViews>
  <sheetFormatPr baseColWidth="10" defaultRowHeight="11.25" x14ac:dyDescent="0.2"/>
  <cols>
    <col min="1" max="1" width="20.7109375" style="1" customWidth="1"/>
    <col min="2" max="2" width="6.7109375" style="1" customWidth="1"/>
    <col min="3" max="3" width="7.4257812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36"/>
      <c r="B1" s="139" t="s">
        <v>28</v>
      </c>
      <c r="C1" s="140"/>
      <c r="D1" s="140"/>
      <c r="E1" s="140"/>
      <c r="F1" s="140"/>
      <c r="G1" s="140"/>
      <c r="H1" s="141"/>
      <c r="I1" s="142" t="s">
        <v>26</v>
      </c>
      <c r="J1" s="143"/>
      <c r="K1" s="144"/>
    </row>
    <row r="2" spans="1:12" ht="24" customHeight="1" x14ac:dyDescent="0.2">
      <c r="A2" s="137"/>
      <c r="B2" s="145" t="s">
        <v>0</v>
      </c>
      <c r="C2" s="146"/>
      <c r="D2" s="146"/>
      <c r="E2" s="146"/>
      <c r="F2" s="146"/>
      <c r="G2" s="146"/>
      <c r="H2" s="147"/>
      <c r="I2" s="151" t="s">
        <v>37</v>
      </c>
      <c r="J2" s="152"/>
      <c r="K2" s="153"/>
    </row>
    <row r="3" spans="1:12" ht="24" customHeight="1" x14ac:dyDescent="0.2">
      <c r="A3" s="138"/>
      <c r="B3" s="148"/>
      <c r="C3" s="149"/>
      <c r="D3" s="149"/>
      <c r="E3" s="149"/>
      <c r="F3" s="149"/>
      <c r="G3" s="149"/>
      <c r="H3" s="150"/>
      <c r="I3" s="151" t="s">
        <v>38</v>
      </c>
      <c r="J3" s="152"/>
      <c r="K3" s="153"/>
    </row>
    <row r="5" spans="1:12" ht="50.1" customHeight="1" x14ac:dyDescent="0.2">
      <c r="A5" s="2" t="s">
        <v>39</v>
      </c>
      <c r="B5" s="100" t="s">
        <v>1</v>
      </c>
      <c r="C5" s="102"/>
      <c r="D5" s="103" t="s">
        <v>41</v>
      </c>
      <c r="E5" s="104"/>
      <c r="F5" s="105"/>
      <c r="G5" s="3" t="s">
        <v>2</v>
      </c>
      <c r="H5" s="106" t="s">
        <v>96</v>
      </c>
      <c r="I5" s="107"/>
      <c r="J5" s="107"/>
      <c r="K5" s="108"/>
    </row>
    <row r="6" spans="1:12" x14ac:dyDescent="0.2">
      <c r="A6" s="3" t="s">
        <v>3</v>
      </c>
      <c r="B6" s="49" t="s">
        <v>40</v>
      </c>
      <c r="C6" s="50"/>
      <c r="D6" s="50"/>
      <c r="E6" s="51"/>
      <c r="F6" s="51"/>
      <c r="G6" s="50"/>
      <c r="H6" s="51"/>
      <c r="I6" s="51"/>
      <c r="J6" s="51"/>
      <c r="K6" s="52"/>
    </row>
    <row r="7" spans="1:12" x14ac:dyDescent="0.2">
      <c r="A7" s="5" t="s">
        <v>4</v>
      </c>
      <c r="B7" s="54" t="s">
        <v>65</v>
      </c>
      <c r="C7" s="55"/>
      <c r="D7" s="55"/>
      <c r="E7" s="55"/>
      <c r="F7" s="56"/>
      <c r="G7" s="3" t="s">
        <v>5</v>
      </c>
      <c r="H7" s="6" t="s">
        <v>6</v>
      </c>
      <c r="I7" s="7"/>
      <c r="J7" s="8" t="s">
        <v>7</v>
      </c>
      <c r="K7" s="53">
        <v>6</v>
      </c>
    </row>
    <row r="8" spans="1:12" x14ac:dyDescent="0.2">
      <c r="A8" s="9" t="s">
        <v>8</v>
      </c>
      <c r="B8" s="168" t="s">
        <v>66</v>
      </c>
      <c r="C8" s="163"/>
      <c r="D8" s="163"/>
      <c r="E8" s="163"/>
      <c r="F8" s="163"/>
      <c r="G8" s="163"/>
      <c r="H8" s="163"/>
      <c r="I8" s="163"/>
      <c r="J8" s="163"/>
      <c r="K8" s="164"/>
    </row>
    <row r="9" spans="1:12" x14ac:dyDescent="0.2">
      <c r="A9" s="112" t="s">
        <v>9</v>
      </c>
      <c r="B9" s="114" t="s">
        <v>62</v>
      </c>
      <c r="C9" s="115"/>
      <c r="D9" s="115"/>
      <c r="E9" s="115"/>
      <c r="F9" s="115"/>
      <c r="G9" s="115"/>
      <c r="H9" s="115"/>
      <c r="I9" s="115"/>
      <c r="J9" s="115"/>
      <c r="K9" s="116"/>
    </row>
    <row r="10" spans="1:12" x14ac:dyDescent="0.2">
      <c r="A10" s="113"/>
      <c r="B10" s="117"/>
      <c r="C10" s="118"/>
      <c r="D10" s="118"/>
      <c r="E10" s="118"/>
      <c r="F10" s="118"/>
      <c r="G10" s="118"/>
      <c r="H10" s="118"/>
      <c r="I10" s="118"/>
      <c r="J10" s="118"/>
      <c r="K10" s="119"/>
    </row>
    <row r="11" spans="1:12" x14ac:dyDescent="0.2">
      <c r="A11" s="3" t="s">
        <v>10</v>
      </c>
      <c r="B11" s="4" t="s">
        <v>11</v>
      </c>
      <c r="C11" s="10"/>
      <c r="D11" s="10"/>
      <c r="E11" s="11"/>
      <c r="F11" s="12"/>
      <c r="G11" s="3" t="s">
        <v>12</v>
      </c>
      <c r="H11" s="57">
        <v>0.03</v>
      </c>
      <c r="I11" s="34"/>
      <c r="J11" s="35"/>
      <c r="K11" s="42"/>
    </row>
    <row r="12" spans="1:12" ht="30" customHeight="1" x14ac:dyDescent="0.2">
      <c r="A12" s="13" t="s">
        <v>13</v>
      </c>
      <c r="B12" s="120" t="str">
        <f>B6</f>
        <v>Gestión de Recursos Fisicos</v>
      </c>
      <c r="C12" s="121"/>
      <c r="D12" s="121"/>
      <c r="E12" s="121"/>
      <c r="F12" s="122"/>
      <c r="G12" s="3" t="s">
        <v>14</v>
      </c>
      <c r="H12" s="161" t="s">
        <v>58</v>
      </c>
      <c r="I12" s="124"/>
      <c r="J12" s="124"/>
      <c r="K12" s="125"/>
    </row>
    <row r="13" spans="1:12" ht="12" customHeight="1" x14ac:dyDescent="0.2">
      <c r="A13" s="13" t="s">
        <v>15</v>
      </c>
      <c r="B13" s="14" t="s">
        <v>16</v>
      </c>
      <c r="C13" s="7"/>
      <c r="D13" s="7"/>
      <c r="E13" s="7"/>
      <c r="F13" s="7"/>
      <c r="G13" s="7"/>
      <c r="H13" s="7"/>
      <c r="I13" s="7"/>
      <c r="J13" s="7"/>
      <c r="K13" s="15"/>
    </row>
    <row r="14" spans="1:12" ht="11.25" customHeight="1" x14ac:dyDescent="0.2">
      <c r="A14" s="126" t="s">
        <v>25</v>
      </c>
      <c r="B14" s="127"/>
      <c r="C14" s="127"/>
      <c r="D14" s="127"/>
      <c r="E14" s="128"/>
      <c r="F14" s="16"/>
      <c r="G14" s="17"/>
      <c r="H14" s="17"/>
      <c r="I14" s="17"/>
      <c r="J14" s="17"/>
      <c r="K14" s="18"/>
      <c r="L14" s="19"/>
    </row>
    <row r="15" spans="1:12" ht="11.25" customHeight="1" x14ac:dyDescent="0.2">
      <c r="A15" s="129"/>
      <c r="B15" s="130"/>
      <c r="C15" s="130"/>
      <c r="D15" s="130"/>
      <c r="E15" s="131"/>
      <c r="F15" s="20"/>
      <c r="G15" s="19"/>
      <c r="H15" s="19"/>
      <c r="I15" s="19"/>
      <c r="J15" s="19"/>
      <c r="K15" s="21"/>
      <c r="L15" s="19"/>
    </row>
    <row r="16" spans="1:12" x14ac:dyDescent="0.2">
      <c r="A16" s="22" t="s">
        <v>17</v>
      </c>
      <c r="B16" s="61" t="s">
        <v>88</v>
      </c>
      <c r="C16" s="37" t="s">
        <v>80</v>
      </c>
      <c r="D16" s="22" t="s">
        <v>18</v>
      </c>
      <c r="E16" s="23" t="s">
        <v>19</v>
      </c>
      <c r="F16" s="20"/>
      <c r="G16" s="19"/>
      <c r="H16" s="19"/>
      <c r="I16" s="19"/>
      <c r="J16" s="19"/>
      <c r="K16" s="21"/>
      <c r="L16" s="19"/>
    </row>
    <row r="17" spans="1:14" x14ac:dyDescent="0.2">
      <c r="A17" s="29">
        <v>43130</v>
      </c>
      <c r="B17" s="24">
        <v>46484.671257428541</v>
      </c>
      <c r="C17" s="24">
        <v>35389</v>
      </c>
      <c r="D17" s="43">
        <f t="shared" ref="D17:D19" si="0">IF(ISBLANK(C17),0,IF((B17/C17)&gt;1,1,(B17/C17)))</f>
        <v>1</v>
      </c>
      <c r="E17" s="25">
        <f>H11</f>
        <v>0.03</v>
      </c>
      <c r="F17" s="20"/>
      <c r="G17" s="19"/>
      <c r="H17" s="19"/>
      <c r="I17" s="19"/>
      <c r="J17" s="19"/>
      <c r="K17" s="21"/>
      <c r="L17" s="19"/>
    </row>
    <row r="18" spans="1:14" x14ac:dyDescent="0.2">
      <c r="A18" s="29">
        <v>43159</v>
      </c>
      <c r="B18" s="24">
        <v>62905.178756721063</v>
      </c>
      <c r="C18" s="24">
        <v>46484.671257428541</v>
      </c>
      <c r="D18" s="43">
        <f t="shared" si="0"/>
        <v>1</v>
      </c>
      <c r="E18" s="25">
        <f>E17</f>
        <v>0.03</v>
      </c>
      <c r="F18" s="20"/>
      <c r="G18" s="19"/>
      <c r="H18" s="19"/>
      <c r="I18" s="19"/>
      <c r="J18" s="19"/>
      <c r="K18" s="21"/>
      <c r="L18" s="19"/>
    </row>
    <row r="19" spans="1:14" x14ac:dyDescent="0.2">
      <c r="A19" s="29">
        <v>43190</v>
      </c>
      <c r="B19" s="24">
        <v>38822.488444486371</v>
      </c>
      <c r="C19" s="24">
        <v>62905.178756721063</v>
      </c>
      <c r="D19" s="43">
        <f t="shared" si="0"/>
        <v>0.61715886055467906</v>
      </c>
      <c r="E19" s="25">
        <f t="shared" ref="E19:E29" si="1">E18</f>
        <v>0.03</v>
      </c>
      <c r="F19" s="20"/>
      <c r="G19" s="19"/>
      <c r="H19" s="19"/>
      <c r="I19" s="19"/>
      <c r="J19" s="19"/>
      <c r="K19" s="21"/>
      <c r="L19" s="19"/>
    </row>
    <row r="20" spans="1:14" x14ac:dyDescent="0.2">
      <c r="A20" s="29">
        <v>43220</v>
      </c>
      <c r="B20" s="24">
        <v>44594.925007074802</v>
      </c>
      <c r="C20" s="24">
        <v>38822.488444486371</v>
      </c>
      <c r="D20" s="43">
        <f t="shared" ref="D20:D27" si="2">IF(ISBLANK(C20),0,IF((B20/C20)&gt;1,1,(B20/C20)))</f>
        <v>1</v>
      </c>
      <c r="E20" s="25">
        <f t="shared" si="1"/>
        <v>0.03</v>
      </c>
      <c r="F20" s="20"/>
      <c r="G20" s="19"/>
      <c r="H20" s="19"/>
      <c r="I20" s="19"/>
      <c r="J20" s="19"/>
      <c r="K20" s="21"/>
      <c r="L20" s="19"/>
    </row>
    <row r="21" spans="1:14" x14ac:dyDescent="0.2">
      <c r="A21" s="29">
        <v>43251</v>
      </c>
      <c r="B21" s="24">
        <v>41732.742194132632</v>
      </c>
      <c r="C21" s="24">
        <v>44594.925007074802</v>
      </c>
      <c r="D21" s="43">
        <f t="shared" si="2"/>
        <v>0.93581819427910018</v>
      </c>
      <c r="E21" s="25">
        <f t="shared" si="1"/>
        <v>0.03</v>
      </c>
      <c r="F21" s="20"/>
      <c r="G21" s="19"/>
      <c r="H21" s="19"/>
      <c r="I21" s="19"/>
      <c r="J21" s="19"/>
      <c r="K21" s="21"/>
      <c r="L21" s="19"/>
    </row>
    <row r="22" spans="1:14" x14ac:dyDescent="0.2">
      <c r="A22" s="29">
        <v>43281</v>
      </c>
      <c r="B22" s="24">
        <v>41133</v>
      </c>
      <c r="C22" s="24">
        <v>41732.742194132632</v>
      </c>
      <c r="D22" s="43">
        <f t="shared" si="2"/>
        <v>0.98562897709087149</v>
      </c>
      <c r="E22" s="25">
        <f t="shared" si="1"/>
        <v>0.03</v>
      </c>
      <c r="F22" s="20"/>
      <c r="G22" s="19"/>
      <c r="H22" s="19"/>
      <c r="I22" s="19"/>
      <c r="J22" s="19"/>
      <c r="K22" s="21"/>
      <c r="L22" s="19"/>
    </row>
    <row r="23" spans="1:14" x14ac:dyDescent="0.2">
      <c r="A23" s="29">
        <v>43312</v>
      </c>
      <c r="B23" s="24">
        <v>39243</v>
      </c>
      <c r="C23" s="24">
        <v>41133</v>
      </c>
      <c r="D23" s="43">
        <f t="shared" si="2"/>
        <v>0.95405149150317259</v>
      </c>
      <c r="E23" s="25">
        <f t="shared" si="1"/>
        <v>0.03</v>
      </c>
      <c r="F23" s="20"/>
      <c r="G23" s="19"/>
      <c r="H23" s="19"/>
      <c r="I23" s="19"/>
      <c r="J23" s="19"/>
      <c r="K23" s="21"/>
      <c r="L23" s="19"/>
    </row>
    <row r="24" spans="1:14" x14ac:dyDescent="0.2">
      <c r="A24" s="29">
        <v>43343</v>
      </c>
      <c r="B24" s="24">
        <v>43967</v>
      </c>
      <c r="C24" s="24">
        <v>39243</v>
      </c>
      <c r="D24" s="43">
        <f t="shared" si="2"/>
        <v>1</v>
      </c>
      <c r="E24" s="25">
        <f t="shared" si="1"/>
        <v>0.03</v>
      </c>
      <c r="F24" s="20"/>
      <c r="G24" s="19"/>
      <c r="H24" s="19"/>
      <c r="I24" s="19"/>
      <c r="J24" s="19"/>
      <c r="K24" s="21"/>
      <c r="L24" s="19"/>
    </row>
    <row r="25" spans="1:14" x14ac:dyDescent="0.2">
      <c r="A25" s="29">
        <v>43373</v>
      </c>
      <c r="B25" s="24">
        <f>27869+13622</f>
        <v>41491</v>
      </c>
      <c r="C25" s="24">
        <v>43967</v>
      </c>
      <c r="D25" s="43">
        <f t="shared" si="2"/>
        <v>0.94368503650465119</v>
      </c>
      <c r="E25" s="25">
        <f t="shared" si="1"/>
        <v>0.03</v>
      </c>
      <c r="F25" s="20"/>
      <c r="G25" s="19"/>
      <c r="H25" s="19"/>
      <c r="I25" s="19"/>
      <c r="J25" s="19"/>
      <c r="K25" s="21"/>
      <c r="L25" s="19"/>
    </row>
    <row r="26" spans="1:14" x14ac:dyDescent="0.2">
      <c r="A26" s="29">
        <v>43404</v>
      </c>
      <c r="B26" s="63">
        <f>14140+27869</f>
        <v>42009</v>
      </c>
      <c r="C26" s="63">
        <v>41491</v>
      </c>
      <c r="D26" s="43">
        <f t="shared" si="2"/>
        <v>1</v>
      </c>
      <c r="E26" s="25">
        <f t="shared" si="1"/>
        <v>0.03</v>
      </c>
      <c r="F26" s="20"/>
      <c r="G26" s="19"/>
      <c r="H26" s="19"/>
      <c r="I26" s="19"/>
      <c r="J26" s="19"/>
      <c r="K26" s="21"/>
      <c r="L26" s="19"/>
    </row>
    <row r="27" spans="1:14" x14ac:dyDescent="0.2">
      <c r="A27" s="29">
        <v>43434</v>
      </c>
      <c r="B27" s="24">
        <f>28600+14140</f>
        <v>42740</v>
      </c>
      <c r="C27" s="24">
        <v>42009</v>
      </c>
      <c r="D27" s="43">
        <f t="shared" si="2"/>
        <v>1</v>
      </c>
      <c r="E27" s="25">
        <f t="shared" si="1"/>
        <v>0.03</v>
      </c>
      <c r="F27" s="20"/>
      <c r="G27" s="19"/>
      <c r="H27" s="19"/>
      <c r="I27" s="19"/>
      <c r="J27" s="19"/>
      <c r="K27" s="21"/>
      <c r="L27" s="19"/>
    </row>
    <row r="28" spans="1:14" x14ac:dyDescent="0.2">
      <c r="A28" s="29">
        <v>43465</v>
      </c>
      <c r="B28" s="24"/>
      <c r="C28" s="24"/>
      <c r="D28" s="43"/>
      <c r="E28" s="25">
        <f t="shared" si="1"/>
        <v>0.03</v>
      </c>
      <c r="F28" s="20"/>
      <c r="G28" s="19"/>
      <c r="H28" s="19"/>
      <c r="I28" s="19"/>
      <c r="J28" s="19"/>
      <c r="K28" s="21"/>
      <c r="L28" s="19"/>
    </row>
    <row r="29" spans="1:14" ht="11.25" customHeight="1" x14ac:dyDescent="0.2">
      <c r="A29" s="22" t="s">
        <v>20</v>
      </c>
      <c r="B29" s="31">
        <f>SUM(B17:B28)</f>
        <v>485123.00565984339</v>
      </c>
      <c r="C29" s="31">
        <f>SUM(C17:C28)</f>
        <v>477772.00565984339</v>
      </c>
      <c r="D29" s="44">
        <f>IF(ISBLANK(C29),0,AVERAGE(D17:D28))</f>
        <v>0.94875841453931575</v>
      </c>
      <c r="E29" s="32">
        <f t="shared" si="1"/>
        <v>0.03</v>
      </c>
      <c r="F29" s="20"/>
      <c r="G29" s="19"/>
      <c r="H29" s="19"/>
      <c r="I29" s="19"/>
      <c r="J29" s="19"/>
      <c r="K29" s="21"/>
    </row>
    <row r="30" spans="1:14" ht="11.25" customHeight="1" x14ac:dyDescent="0.2">
      <c r="A30" s="33" t="s">
        <v>29</v>
      </c>
      <c r="B30" s="132" t="s">
        <v>31</v>
      </c>
      <c r="C30" s="133"/>
      <c r="D30" s="40" t="s">
        <v>36</v>
      </c>
      <c r="E30" s="38" t="s">
        <v>30</v>
      </c>
      <c r="F30" s="19"/>
      <c r="G30" s="19"/>
      <c r="H30" s="19"/>
      <c r="I30" s="19"/>
      <c r="J30" s="19"/>
      <c r="K30" s="21"/>
    </row>
    <row r="31" spans="1:14" ht="11.25" customHeight="1" x14ac:dyDescent="0.2">
      <c r="A31" s="30" t="s">
        <v>32</v>
      </c>
      <c r="B31" s="134" t="s">
        <v>34</v>
      </c>
      <c r="C31" s="135"/>
      <c r="D31" s="41" t="s">
        <v>33</v>
      </c>
      <c r="E31" s="39" t="s">
        <v>35</v>
      </c>
      <c r="F31" s="58"/>
      <c r="G31" s="58"/>
      <c r="H31" s="58"/>
      <c r="I31" s="58"/>
      <c r="J31" s="58"/>
      <c r="K31" s="27"/>
      <c r="M31" s="45"/>
    </row>
    <row r="32" spans="1:14" x14ac:dyDescent="0.2">
      <c r="A32" s="96" t="s">
        <v>21</v>
      </c>
      <c r="B32" s="97"/>
      <c r="C32" s="97"/>
      <c r="D32" s="97"/>
      <c r="E32" s="97"/>
      <c r="F32" s="98"/>
      <c r="G32" s="99"/>
      <c r="H32" s="100" t="s">
        <v>22</v>
      </c>
      <c r="I32" s="101"/>
      <c r="J32" s="101"/>
      <c r="K32" s="102"/>
      <c r="M32" s="45"/>
      <c r="N32" s="46"/>
    </row>
    <row r="33" spans="1:11" ht="36" customHeight="1" x14ac:dyDescent="0.2">
      <c r="A33" s="48">
        <f>A17</f>
        <v>43130</v>
      </c>
      <c r="B33" s="166" t="s">
        <v>118</v>
      </c>
      <c r="C33" s="166"/>
      <c r="D33" s="166"/>
      <c r="E33" s="166"/>
      <c r="F33" s="166"/>
      <c r="G33" s="167"/>
      <c r="H33" s="92"/>
      <c r="I33" s="93"/>
      <c r="J33" s="93"/>
      <c r="K33" s="94"/>
    </row>
    <row r="34" spans="1:11" ht="36" customHeight="1" x14ac:dyDescent="0.2">
      <c r="A34" s="64"/>
      <c r="B34" s="65"/>
      <c r="C34" s="65"/>
      <c r="D34" s="65"/>
      <c r="E34" s="65"/>
      <c r="F34" s="65"/>
      <c r="G34" s="66"/>
      <c r="H34" s="67"/>
      <c r="I34" s="68"/>
      <c r="J34" s="68"/>
      <c r="K34" s="69"/>
    </row>
    <row r="35" spans="1:11" ht="36" customHeight="1" x14ac:dyDescent="0.2">
      <c r="A35" s="47">
        <f>A18</f>
        <v>43159</v>
      </c>
      <c r="B35" s="78" t="s">
        <v>67</v>
      </c>
      <c r="C35" s="78"/>
      <c r="D35" s="78"/>
      <c r="E35" s="78"/>
      <c r="F35" s="78"/>
      <c r="G35" s="95"/>
      <c r="H35" s="67"/>
      <c r="I35" s="68"/>
      <c r="J35" s="68"/>
      <c r="K35" s="69"/>
    </row>
    <row r="36" spans="1:11" ht="36" customHeight="1" x14ac:dyDescent="0.2">
      <c r="A36" s="64"/>
      <c r="B36" s="65"/>
      <c r="C36" s="65"/>
      <c r="D36" s="65"/>
      <c r="E36" s="65"/>
      <c r="F36" s="65"/>
      <c r="G36" s="66"/>
      <c r="H36" s="67"/>
      <c r="I36" s="68"/>
      <c r="J36" s="68"/>
      <c r="K36" s="69"/>
    </row>
    <row r="37" spans="1:11" ht="36" customHeight="1" x14ac:dyDescent="0.2">
      <c r="A37" s="47">
        <f>A19</f>
        <v>43190</v>
      </c>
      <c r="B37" s="78" t="s">
        <v>119</v>
      </c>
      <c r="C37" s="79"/>
      <c r="D37" s="79"/>
      <c r="E37" s="79"/>
      <c r="F37" s="79"/>
      <c r="G37" s="80"/>
      <c r="H37" s="67"/>
      <c r="I37" s="68"/>
      <c r="J37" s="68"/>
      <c r="K37" s="69"/>
    </row>
    <row r="38" spans="1:11" ht="36" customHeight="1" x14ac:dyDescent="0.2">
      <c r="A38" s="64"/>
      <c r="B38" s="65"/>
      <c r="C38" s="65"/>
      <c r="D38" s="65"/>
      <c r="E38" s="65"/>
      <c r="F38" s="65"/>
      <c r="G38" s="66"/>
      <c r="H38" s="67"/>
      <c r="I38" s="68"/>
      <c r="J38" s="68"/>
      <c r="K38" s="69"/>
    </row>
    <row r="39" spans="1:11" ht="48" customHeight="1" x14ac:dyDescent="0.2">
      <c r="A39" s="47">
        <f>A20</f>
        <v>43220</v>
      </c>
      <c r="B39" s="78" t="s">
        <v>68</v>
      </c>
      <c r="C39" s="79"/>
      <c r="D39" s="79"/>
      <c r="E39" s="79"/>
      <c r="F39" s="79"/>
      <c r="G39" s="80"/>
      <c r="H39" s="67"/>
      <c r="I39" s="68"/>
      <c r="J39" s="68"/>
      <c r="K39" s="69"/>
    </row>
    <row r="40" spans="1:11" ht="36" customHeight="1" x14ac:dyDescent="0.2">
      <c r="A40" s="64"/>
      <c r="B40" s="65"/>
      <c r="C40" s="65"/>
      <c r="D40" s="65"/>
      <c r="E40" s="65"/>
      <c r="F40" s="65"/>
      <c r="G40" s="66"/>
      <c r="H40" s="67"/>
      <c r="I40" s="68"/>
      <c r="J40" s="68"/>
      <c r="K40" s="69"/>
    </row>
    <row r="41" spans="1:11" ht="36" customHeight="1" x14ac:dyDescent="0.2">
      <c r="A41" s="47">
        <f>A21</f>
        <v>43251</v>
      </c>
      <c r="B41" s="78" t="s">
        <v>120</v>
      </c>
      <c r="C41" s="79"/>
      <c r="D41" s="79"/>
      <c r="E41" s="79"/>
      <c r="F41" s="79"/>
      <c r="G41" s="80"/>
      <c r="H41" s="67"/>
      <c r="I41" s="68"/>
      <c r="J41" s="68"/>
      <c r="K41" s="69"/>
    </row>
    <row r="42" spans="1:11" ht="36" customHeight="1" x14ac:dyDescent="0.2">
      <c r="A42" s="64"/>
      <c r="B42" s="65"/>
      <c r="C42" s="65"/>
      <c r="D42" s="65"/>
      <c r="E42" s="65"/>
      <c r="F42" s="65"/>
      <c r="G42" s="66"/>
      <c r="H42" s="67"/>
      <c r="I42" s="68"/>
      <c r="J42" s="68"/>
      <c r="K42" s="69"/>
    </row>
    <row r="43" spans="1:11" ht="36" customHeight="1" x14ac:dyDescent="0.2">
      <c r="A43" s="47">
        <f>A22</f>
        <v>43281</v>
      </c>
      <c r="B43" s="78" t="s">
        <v>121</v>
      </c>
      <c r="C43" s="79"/>
      <c r="D43" s="79"/>
      <c r="E43" s="79"/>
      <c r="F43" s="79"/>
      <c r="G43" s="80"/>
      <c r="H43" s="67"/>
      <c r="I43" s="68"/>
      <c r="J43" s="68"/>
      <c r="K43" s="69"/>
    </row>
    <row r="44" spans="1:11" ht="36" customHeight="1" x14ac:dyDescent="0.2">
      <c r="A44" s="64"/>
      <c r="B44" s="65"/>
      <c r="C44" s="65"/>
      <c r="D44" s="65"/>
      <c r="E44" s="65"/>
      <c r="F44" s="65"/>
      <c r="G44" s="66"/>
      <c r="H44" s="67"/>
      <c r="I44" s="68"/>
      <c r="J44" s="68"/>
      <c r="K44" s="69"/>
    </row>
    <row r="45" spans="1:11" ht="36" customHeight="1" x14ac:dyDescent="0.2">
      <c r="A45" s="47">
        <f>A23</f>
        <v>43312</v>
      </c>
      <c r="B45" s="78" t="s">
        <v>122</v>
      </c>
      <c r="C45" s="79"/>
      <c r="D45" s="79"/>
      <c r="E45" s="79"/>
      <c r="F45" s="79"/>
      <c r="G45" s="80"/>
      <c r="H45" s="67"/>
      <c r="I45" s="68"/>
      <c r="J45" s="68"/>
      <c r="K45" s="69"/>
    </row>
    <row r="46" spans="1:11" ht="36" customHeight="1" x14ac:dyDescent="0.2">
      <c r="A46" s="64"/>
      <c r="B46" s="65"/>
      <c r="C46" s="65"/>
      <c r="D46" s="65"/>
      <c r="E46" s="65"/>
      <c r="F46" s="65"/>
      <c r="G46" s="66"/>
      <c r="H46" s="67"/>
      <c r="I46" s="68"/>
      <c r="J46" s="68"/>
      <c r="K46" s="69"/>
    </row>
    <row r="47" spans="1:11" ht="36" customHeight="1" x14ac:dyDescent="0.2">
      <c r="A47" s="47">
        <f>A24</f>
        <v>43343</v>
      </c>
      <c r="B47" s="78" t="s">
        <v>117</v>
      </c>
      <c r="C47" s="79"/>
      <c r="D47" s="79"/>
      <c r="E47" s="79"/>
      <c r="F47" s="79"/>
      <c r="G47" s="80"/>
      <c r="H47" s="67"/>
      <c r="I47" s="68"/>
      <c r="J47" s="68"/>
      <c r="K47" s="69"/>
    </row>
    <row r="48" spans="1:11" ht="36" customHeight="1" x14ac:dyDescent="0.2">
      <c r="A48" s="64"/>
      <c r="B48" s="65"/>
      <c r="C48" s="65"/>
      <c r="D48" s="65"/>
      <c r="E48" s="65"/>
      <c r="F48" s="65"/>
      <c r="G48" s="66"/>
      <c r="H48" s="67"/>
      <c r="I48" s="68"/>
      <c r="J48" s="68"/>
      <c r="K48" s="69"/>
    </row>
    <row r="49" spans="1:11" ht="36" customHeight="1" x14ac:dyDescent="0.2">
      <c r="A49" s="47">
        <f>A25</f>
        <v>43373</v>
      </c>
      <c r="B49" s="78" t="s">
        <v>123</v>
      </c>
      <c r="C49" s="79"/>
      <c r="D49" s="79"/>
      <c r="E49" s="79"/>
      <c r="F49" s="79"/>
      <c r="G49" s="80"/>
      <c r="H49" s="67"/>
      <c r="I49" s="68"/>
      <c r="J49" s="68"/>
      <c r="K49" s="69"/>
    </row>
    <row r="50" spans="1:11" ht="36" customHeight="1" x14ac:dyDescent="0.2">
      <c r="A50" s="165"/>
      <c r="B50" s="78"/>
      <c r="C50" s="78"/>
      <c r="D50" s="78"/>
      <c r="E50" s="78"/>
      <c r="F50" s="78"/>
      <c r="G50" s="95"/>
      <c r="H50" s="67"/>
      <c r="I50" s="68"/>
      <c r="J50" s="68"/>
      <c r="K50" s="69"/>
    </row>
    <row r="51" spans="1:11" ht="36" customHeight="1" x14ac:dyDescent="0.2">
      <c r="A51" s="47">
        <f>A26</f>
        <v>43404</v>
      </c>
      <c r="B51" s="154" t="s">
        <v>130</v>
      </c>
      <c r="C51" s="155"/>
      <c r="D51" s="155"/>
      <c r="E51" s="155"/>
      <c r="F51" s="155"/>
      <c r="G51" s="156"/>
      <c r="H51" s="67"/>
      <c r="I51" s="68"/>
      <c r="J51" s="68"/>
      <c r="K51" s="69"/>
    </row>
    <row r="52" spans="1:11" ht="36" customHeight="1" x14ac:dyDescent="0.2">
      <c r="A52" s="64"/>
      <c r="B52" s="65"/>
      <c r="C52" s="65"/>
      <c r="D52" s="65"/>
      <c r="E52" s="65"/>
      <c r="F52" s="65"/>
      <c r="G52" s="66"/>
      <c r="H52" s="67"/>
      <c r="I52" s="68"/>
      <c r="J52" s="68"/>
      <c r="K52" s="69"/>
    </row>
    <row r="53" spans="1:11" ht="36" customHeight="1" x14ac:dyDescent="0.2">
      <c r="A53" s="47">
        <f>A27</f>
        <v>43434</v>
      </c>
      <c r="B53" s="154" t="s">
        <v>133</v>
      </c>
      <c r="C53" s="155"/>
      <c r="D53" s="155"/>
      <c r="E53" s="155"/>
      <c r="F53" s="155"/>
      <c r="G53" s="156"/>
      <c r="H53" s="87"/>
      <c r="I53" s="88"/>
      <c r="J53" s="88"/>
      <c r="K53" s="89"/>
    </row>
    <row r="54" spans="1:11" ht="36" customHeight="1" x14ac:dyDescent="0.2">
      <c r="A54" s="64"/>
      <c r="B54" s="65"/>
      <c r="C54" s="65"/>
      <c r="D54" s="65"/>
      <c r="E54" s="65"/>
      <c r="F54" s="65"/>
      <c r="G54" s="66"/>
      <c r="H54" s="67"/>
      <c r="I54" s="68"/>
      <c r="J54" s="68"/>
      <c r="K54" s="69"/>
    </row>
    <row r="55" spans="1:11" ht="36" customHeight="1" x14ac:dyDescent="0.2">
      <c r="A55" s="47">
        <f>A28</f>
        <v>43465</v>
      </c>
      <c r="B55" s="65"/>
      <c r="C55" s="70"/>
      <c r="D55" s="70"/>
      <c r="E55" s="70"/>
      <c r="F55" s="70"/>
      <c r="G55" s="71"/>
      <c r="H55" s="67"/>
      <c r="I55" s="68"/>
      <c r="J55" s="68"/>
      <c r="K55" s="69"/>
    </row>
    <row r="56" spans="1:11" ht="36" customHeight="1" x14ac:dyDescent="0.2">
      <c r="A56" s="72"/>
      <c r="B56" s="73"/>
      <c r="C56" s="73"/>
      <c r="D56" s="73"/>
      <c r="E56" s="73"/>
      <c r="F56" s="73"/>
      <c r="G56" s="74"/>
      <c r="H56" s="75"/>
      <c r="I56" s="76"/>
      <c r="J56" s="76"/>
      <c r="K56" s="77"/>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A1:A3"/>
    <mergeCell ref="B1:H1"/>
    <mergeCell ref="I1:K1"/>
    <mergeCell ref="B2:H3"/>
    <mergeCell ref="I2:K2"/>
    <mergeCell ref="I3:K3"/>
    <mergeCell ref="A32:G32"/>
    <mergeCell ref="H32:K32"/>
    <mergeCell ref="B5:C5"/>
    <mergeCell ref="D5:F5"/>
    <mergeCell ref="H5:K5"/>
    <mergeCell ref="B8:K8"/>
    <mergeCell ref="A9:A10"/>
    <mergeCell ref="B9:K10"/>
    <mergeCell ref="B12:F12"/>
    <mergeCell ref="H12:K12"/>
    <mergeCell ref="A14:E15"/>
    <mergeCell ref="B30:C30"/>
    <mergeCell ref="B31:C31"/>
    <mergeCell ref="B33:G33"/>
    <mergeCell ref="H33:K33"/>
    <mergeCell ref="A34:G34"/>
    <mergeCell ref="H34:K34"/>
    <mergeCell ref="B35:G35"/>
    <mergeCell ref="H35:K35"/>
    <mergeCell ref="A36:G36"/>
    <mergeCell ref="H36:K36"/>
    <mergeCell ref="B37:G37"/>
    <mergeCell ref="H37:K37"/>
    <mergeCell ref="A38:G38"/>
    <mergeCell ref="H38:K38"/>
    <mergeCell ref="B39:G39"/>
    <mergeCell ref="H39:K39"/>
    <mergeCell ref="A40:G40"/>
    <mergeCell ref="H40:K40"/>
    <mergeCell ref="B41:G41"/>
    <mergeCell ref="H41:K41"/>
    <mergeCell ref="A42:G42"/>
    <mergeCell ref="H42:K42"/>
    <mergeCell ref="B43:G43"/>
    <mergeCell ref="H43:K43"/>
    <mergeCell ref="A44:G44"/>
    <mergeCell ref="H44:K44"/>
    <mergeCell ref="B45:G45"/>
    <mergeCell ref="H45:K45"/>
    <mergeCell ref="A46:G46"/>
    <mergeCell ref="H46:K46"/>
    <mergeCell ref="B47:G47"/>
    <mergeCell ref="H47:K47"/>
    <mergeCell ref="A48:G48"/>
    <mergeCell ref="H48:K48"/>
    <mergeCell ref="B49:G49"/>
    <mergeCell ref="H49:K49"/>
    <mergeCell ref="A50:G50"/>
    <mergeCell ref="H50:K50"/>
    <mergeCell ref="B51:G51"/>
    <mergeCell ref="H51:K51"/>
    <mergeCell ref="A52:G52"/>
    <mergeCell ref="H52:K52"/>
    <mergeCell ref="B53:G53"/>
    <mergeCell ref="H53:K53"/>
    <mergeCell ref="A54:G54"/>
    <mergeCell ref="H54:K54"/>
    <mergeCell ref="B55:G55"/>
    <mergeCell ref="H55:K55"/>
    <mergeCell ref="A56:G56"/>
    <mergeCell ref="H56:K56"/>
  </mergeCells>
  <conditionalFormatting sqref="D17">
    <cfRule type="containsBlanks" dxfId="203" priority="91">
      <formula>LEN(TRIM(D17))=0</formula>
    </cfRule>
    <cfRule type="cellIs" dxfId="202" priority="92" operator="lessThan">
      <formula>0.7</formula>
    </cfRule>
    <cfRule type="cellIs" dxfId="201" priority="93" operator="greaterThan">
      <formula>0.9</formula>
    </cfRule>
    <cfRule type="cellIs" dxfId="200" priority="94" operator="between">
      <formula>0.7</formula>
      <formula>0.9</formula>
    </cfRule>
    <cfRule type="colorScale" priority="95">
      <colorScale>
        <cfvo type="percent" val="0.69"/>
        <cfvo type="percent" val="0.7"/>
        <cfvo type="percent" val="0.9"/>
        <color rgb="FFF8696B"/>
        <color rgb="FFFFEB84"/>
        <color rgb="FF63BE7B"/>
      </colorScale>
    </cfRule>
  </conditionalFormatting>
  <conditionalFormatting sqref="D17">
    <cfRule type="containsBlanks" dxfId="199" priority="86">
      <formula>LEN(TRIM(D17))=0</formula>
    </cfRule>
    <cfRule type="cellIs" dxfId="198" priority="87" operator="lessThan">
      <formula>0.7</formula>
    </cfRule>
    <cfRule type="cellIs" dxfId="197" priority="88" operator="greaterThan">
      <formula>0.9</formula>
    </cfRule>
    <cfRule type="cellIs" dxfId="196" priority="89" operator="between">
      <formula>0.7</formula>
      <formula>0.9</formula>
    </cfRule>
    <cfRule type="colorScale" priority="90">
      <colorScale>
        <cfvo type="percent" val="0.69"/>
        <cfvo type="percent" val="0.7"/>
        <cfvo type="percent" val="0.9"/>
        <color rgb="FFF8696B"/>
        <color rgb="FFFFEB84"/>
        <color rgb="FF63BE7B"/>
      </colorScale>
    </cfRule>
  </conditionalFormatting>
  <conditionalFormatting sqref="D18">
    <cfRule type="containsBlanks" dxfId="195" priority="81">
      <formula>LEN(TRIM(D18))=0</formula>
    </cfRule>
    <cfRule type="cellIs" dxfId="194" priority="82" operator="lessThan">
      <formula>0.7</formula>
    </cfRule>
    <cfRule type="cellIs" dxfId="193" priority="83" operator="greaterThan">
      <formula>0.9</formula>
    </cfRule>
    <cfRule type="cellIs" dxfId="192" priority="84" operator="between">
      <formula>0.7</formula>
      <formula>0.9</formula>
    </cfRule>
    <cfRule type="colorScale" priority="85">
      <colorScale>
        <cfvo type="percent" val="0.69"/>
        <cfvo type="percent" val="0.7"/>
        <cfvo type="percent" val="0.9"/>
        <color rgb="FFF8696B"/>
        <color rgb="FFFFEB84"/>
        <color rgb="FF63BE7B"/>
      </colorScale>
    </cfRule>
  </conditionalFormatting>
  <conditionalFormatting sqref="D18">
    <cfRule type="containsBlanks" dxfId="191" priority="76">
      <formula>LEN(TRIM(D18))=0</formula>
    </cfRule>
    <cfRule type="cellIs" dxfId="190" priority="77" operator="lessThan">
      <formula>0.7</formula>
    </cfRule>
    <cfRule type="cellIs" dxfId="189" priority="78" operator="greaterThan">
      <formula>0.9</formula>
    </cfRule>
    <cfRule type="cellIs" dxfId="188" priority="79" operator="between">
      <formula>0.7</formula>
      <formula>0.9</formula>
    </cfRule>
    <cfRule type="colorScale" priority="80">
      <colorScale>
        <cfvo type="percent" val="0.69"/>
        <cfvo type="percent" val="0.7"/>
        <cfvo type="percent" val="0.9"/>
        <color rgb="FFF8696B"/>
        <color rgb="FFFFEB84"/>
        <color rgb="FF63BE7B"/>
      </colorScale>
    </cfRule>
  </conditionalFormatting>
  <conditionalFormatting sqref="D20">
    <cfRule type="containsBlanks" dxfId="187" priority="71">
      <formula>LEN(TRIM(D20))=0</formula>
    </cfRule>
    <cfRule type="cellIs" dxfId="186" priority="72" operator="lessThan">
      <formula>0.7</formula>
    </cfRule>
    <cfRule type="cellIs" dxfId="185" priority="73" operator="greaterThan">
      <formula>0.9</formula>
    </cfRule>
    <cfRule type="cellIs" dxfId="184" priority="74" operator="between">
      <formula>0.7</formula>
      <formula>0.9</formula>
    </cfRule>
    <cfRule type="colorScale" priority="75">
      <colorScale>
        <cfvo type="percent" val="0.69"/>
        <cfvo type="percent" val="0.7"/>
        <cfvo type="percent" val="0.9"/>
        <color rgb="FFF8696B"/>
        <color rgb="FFFFEB84"/>
        <color rgb="FF63BE7B"/>
      </colorScale>
    </cfRule>
  </conditionalFormatting>
  <conditionalFormatting sqref="D20">
    <cfRule type="containsBlanks" dxfId="183" priority="66">
      <formula>LEN(TRIM(D20))=0</formula>
    </cfRule>
    <cfRule type="cellIs" dxfId="182" priority="67" operator="lessThan">
      <formula>0.7</formula>
    </cfRule>
    <cfRule type="cellIs" dxfId="181" priority="68" operator="greaterThan">
      <formula>0.9</formula>
    </cfRule>
    <cfRule type="cellIs" dxfId="180" priority="69" operator="between">
      <formula>0.7</formula>
      <formula>0.9</formula>
    </cfRule>
    <cfRule type="colorScale" priority="70">
      <colorScale>
        <cfvo type="percent" val="0.69"/>
        <cfvo type="percent" val="0.7"/>
        <cfvo type="percent" val="0.9"/>
        <color rgb="FFF8696B"/>
        <color rgb="FFFFEB84"/>
        <color rgb="FF63BE7B"/>
      </colorScale>
    </cfRule>
  </conditionalFormatting>
  <conditionalFormatting sqref="D21">
    <cfRule type="containsBlanks" dxfId="179" priority="61">
      <formula>LEN(TRIM(D21))=0</formula>
    </cfRule>
    <cfRule type="cellIs" dxfId="178" priority="62" operator="lessThan">
      <formula>0.7</formula>
    </cfRule>
    <cfRule type="cellIs" dxfId="177" priority="63" operator="greaterThan">
      <formula>0.9</formula>
    </cfRule>
    <cfRule type="cellIs" dxfId="176" priority="64" operator="between">
      <formula>0.7</formula>
      <formula>0.9</formula>
    </cfRule>
    <cfRule type="colorScale" priority="65">
      <colorScale>
        <cfvo type="percent" val="0.69"/>
        <cfvo type="percent" val="0.7"/>
        <cfvo type="percent" val="0.9"/>
        <color rgb="FFF8696B"/>
        <color rgb="FFFFEB84"/>
        <color rgb="FF63BE7B"/>
      </colorScale>
    </cfRule>
  </conditionalFormatting>
  <conditionalFormatting sqref="D21">
    <cfRule type="containsBlanks" dxfId="175" priority="56">
      <formula>LEN(TRIM(D21))=0</formula>
    </cfRule>
    <cfRule type="cellIs" dxfId="174" priority="57" operator="lessThan">
      <formula>0.7</formula>
    </cfRule>
    <cfRule type="cellIs" dxfId="173" priority="58" operator="greaterThan">
      <formula>0.9</formula>
    </cfRule>
    <cfRule type="cellIs" dxfId="172" priority="59" operator="between">
      <formula>0.7</formula>
      <formula>0.9</formula>
    </cfRule>
    <cfRule type="colorScale" priority="60">
      <colorScale>
        <cfvo type="percent" val="0.69"/>
        <cfvo type="percent" val="0.7"/>
        <cfvo type="percent" val="0.9"/>
        <color rgb="FFF8696B"/>
        <color rgb="FFFFEB84"/>
        <color rgb="FF63BE7B"/>
      </colorScale>
    </cfRule>
  </conditionalFormatting>
  <conditionalFormatting sqref="D22">
    <cfRule type="containsBlanks" dxfId="171" priority="51">
      <formula>LEN(TRIM(D22))=0</formula>
    </cfRule>
    <cfRule type="cellIs" dxfId="170" priority="52" operator="lessThan">
      <formula>0.7</formula>
    </cfRule>
    <cfRule type="cellIs" dxfId="169" priority="53" operator="greaterThan">
      <formula>0.9</formula>
    </cfRule>
    <cfRule type="cellIs" dxfId="168" priority="54" operator="between">
      <formula>0.7</formula>
      <formula>0.9</formula>
    </cfRule>
    <cfRule type="colorScale" priority="55">
      <colorScale>
        <cfvo type="percent" val="0.69"/>
        <cfvo type="percent" val="0.7"/>
        <cfvo type="percent" val="0.9"/>
        <color rgb="FFF8696B"/>
        <color rgb="FFFFEB84"/>
        <color rgb="FF63BE7B"/>
      </colorScale>
    </cfRule>
  </conditionalFormatting>
  <conditionalFormatting sqref="D22">
    <cfRule type="containsBlanks" dxfId="167" priority="46">
      <formula>LEN(TRIM(D22))=0</formula>
    </cfRule>
    <cfRule type="cellIs" dxfId="166" priority="47" operator="lessThan">
      <formula>0.7</formula>
    </cfRule>
    <cfRule type="cellIs" dxfId="165" priority="48" operator="greaterThan">
      <formula>0.9</formula>
    </cfRule>
    <cfRule type="cellIs" dxfId="164" priority="49" operator="between">
      <formula>0.7</formula>
      <formula>0.9</formula>
    </cfRule>
    <cfRule type="colorScale" priority="50">
      <colorScale>
        <cfvo type="percent" val="0.69"/>
        <cfvo type="percent" val="0.7"/>
        <cfvo type="percent" val="0.9"/>
        <color rgb="FFF8696B"/>
        <color rgb="FFFFEB84"/>
        <color rgb="FF63BE7B"/>
      </colorScale>
    </cfRule>
  </conditionalFormatting>
  <conditionalFormatting sqref="D19">
    <cfRule type="containsBlanks" dxfId="163" priority="31">
      <formula>LEN(TRIM(D19))=0</formula>
    </cfRule>
    <cfRule type="cellIs" dxfId="162" priority="32" operator="lessThan">
      <formula>0.7</formula>
    </cfRule>
    <cfRule type="cellIs" dxfId="161" priority="33" operator="greaterThan">
      <formula>0.9</formula>
    </cfRule>
    <cfRule type="cellIs" dxfId="160" priority="34" operator="between">
      <formula>0.7</formula>
      <formula>0.9</formula>
    </cfRule>
    <cfRule type="colorScale" priority="35">
      <colorScale>
        <cfvo type="percent" val="0.69"/>
        <cfvo type="percent" val="0.7"/>
        <cfvo type="percent" val="0.9"/>
        <color rgb="FFF8696B"/>
        <color rgb="FFFFEB84"/>
        <color rgb="FF63BE7B"/>
      </colorScale>
    </cfRule>
  </conditionalFormatting>
  <conditionalFormatting sqref="D19">
    <cfRule type="containsBlanks" dxfId="159" priority="26">
      <formula>LEN(TRIM(D19))=0</formula>
    </cfRule>
    <cfRule type="cellIs" dxfId="158" priority="27" operator="lessThan">
      <formula>0.7</formula>
    </cfRule>
    <cfRule type="cellIs" dxfId="157" priority="28" operator="greaterThan">
      <formula>0.9</formula>
    </cfRule>
    <cfRule type="cellIs" dxfId="156"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3:D28">
    <cfRule type="containsBlanks" dxfId="155" priority="21">
      <formula>LEN(TRIM(D23))=0</formula>
    </cfRule>
    <cfRule type="cellIs" dxfId="154" priority="22" operator="lessThan">
      <formula>0.7</formula>
    </cfRule>
    <cfRule type="cellIs" dxfId="153" priority="23" operator="greaterThan">
      <formula>0.9</formula>
    </cfRule>
    <cfRule type="cellIs" dxfId="152"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23:D28">
    <cfRule type="containsBlanks" dxfId="151" priority="16">
      <formula>LEN(TRIM(D23))=0</formula>
    </cfRule>
    <cfRule type="cellIs" dxfId="150" priority="17" operator="lessThan">
      <formula>0.7</formula>
    </cfRule>
    <cfRule type="cellIs" dxfId="149" priority="18" operator="greaterThan">
      <formula>0.9</formula>
    </cfRule>
    <cfRule type="cellIs" dxfId="148"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147" priority="11">
      <formula>LEN(TRIM(D29))=0</formula>
    </cfRule>
    <cfRule type="cellIs" dxfId="146" priority="12" operator="lessThan">
      <formula>0.7</formula>
    </cfRule>
    <cfRule type="cellIs" dxfId="145" priority="13" operator="greaterThan">
      <formula>0.9</formula>
    </cfRule>
    <cfRule type="cellIs" dxfId="144"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143" priority="6">
      <formula>LEN(TRIM(D29))=0</formula>
    </cfRule>
    <cfRule type="cellIs" dxfId="142" priority="7" operator="lessThan">
      <formula>0.7</formula>
    </cfRule>
    <cfRule type="cellIs" dxfId="141" priority="8" operator="greaterThan">
      <formula>0.9</formula>
    </cfRule>
    <cfRule type="cellIs" dxfId="140"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139" priority="1">
      <formula>LEN(TRIM(D29))=0</formula>
    </cfRule>
    <cfRule type="cellIs" dxfId="138" priority="2" operator="lessThan">
      <formula>0.7</formula>
    </cfRule>
    <cfRule type="cellIs" dxfId="137" priority="3" operator="greaterThan">
      <formula>0.9</formula>
    </cfRule>
    <cfRule type="cellIs" dxfId="136"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Option Button 1">
              <controlPr defaultSize="0" autoFill="0" autoLine="0" autoPict="0">
                <anchor moveWithCells="1">
                  <from>
                    <xdr:col>1</xdr:col>
                    <xdr:colOff>409575</xdr:colOff>
                    <xdr:row>11</xdr:row>
                    <xdr:rowOff>352425</xdr:rowOff>
                  </from>
                  <to>
                    <xdr:col>2</xdr:col>
                    <xdr:colOff>266700</xdr:colOff>
                    <xdr:row>13</xdr:row>
                    <xdr:rowOff>38100</xdr:rowOff>
                  </to>
                </anchor>
              </controlPr>
            </control>
          </mc:Choice>
        </mc:AlternateContent>
        <mc:AlternateContent xmlns:mc="http://schemas.openxmlformats.org/markup-compatibility/2006">
          <mc:Choice Requires="x14">
            <control shapeId="3074" r:id="rId6" name="Option Button 2">
              <controlPr defaultSize="0" autoFill="0" autoLine="0" autoPict="0">
                <anchor moveWithCells="1">
                  <from>
                    <xdr:col>3</xdr:col>
                    <xdr:colOff>123825</xdr:colOff>
                    <xdr:row>11</xdr:row>
                    <xdr:rowOff>352425</xdr:rowOff>
                  </from>
                  <to>
                    <xdr:col>3</xdr:col>
                    <xdr:colOff>428625</xdr:colOff>
                    <xdr:row>13</xdr:row>
                    <xdr:rowOff>38100</xdr:rowOff>
                  </to>
                </anchor>
              </controlPr>
            </control>
          </mc:Choice>
        </mc:AlternateContent>
        <mc:AlternateContent xmlns:mc="http://schemas.openxmlformats.org/markup-compatibility/2006">
          <mc:Choice Requires="x14">
            <control shapeId="3075" r:id="rId7" name="Option Button 3">
              <controlPr defaultSize="0" autoFill="0" autoLine="0" autoPict="0">
                <anchor moveWithCells="1">
                  <from>
                    <xdr:col>4</xdr:col>
                    <xdr:colOff>114300</xdr:colOff>
                    <xdr:row>11</xdr:row>
                    <xdr:rowOff>352425</xdr:rowOff>
                  </from>
                  <to>
                    <xdr:col>4</xdr:col>
                    <xdr:colOff>419100</xdr:colOff>
                    <xdr:row>13</xdr:row>
                    <xdr:rowOff>38100</xdr:rowOff>
                  </to>
                </anchor>
              </controlPr>
            </control>
          </mc:Choice>
        </mc:AlternateContent>
        <mc:AlternateContent xmlns:mc="http://schemas.openxmlformats.org/markup-compatibility/2006">
          <mc:Choice Requires="x14">
            <control shapeId="3076" r:id="rId8" name="Option Button 4">
              <controlPr defaultSize="0" autoFill="0" autoLine="0" autoPict="0">
                <anchor moveWithCells="1">
                  <from>
                    <xdr:col>5</xdr:col>
                    <xdr:colOff>219075</xdr:colOff>
                    <xdr:row>11</xdr:row>
                    <xdr:rowOff>352425</xdr:rowOff>
                  </from>
                  <to>
                    <xdr:col>5</xdr:col>
                    <xdr:colOff>523875</xdr:colOff>
                    <xdr:row>13</xdr:row>
                    <xdr:rowOff>38100</xdr:rowOff>
                  </to>
                </anchor>
              </controlPr>
            </control>
          </mc:Choice>
        </mc:AlternateContent>
        <mc:AlternateContent xmlns:mc="http://schemas.openxmlformats.org/markup-compatibility/2006">
          <mc:Choice Requires="x14">
            <control shapeId="3077" r:id="rId9" name="Option Button 5">
              <controlPr defaultSize="0" autoFill="0" autoLine="0" autoPict="0">
                <anchor moveWithCells="1">
                  <from>
                    <xdr:col>5</xdr:col>
                    <xdr:colOff>742950</xdr:colOff>
                    <xdr:row>11</xdr:row>
                    <xdr:rowOff>352425</xdr:rowOff>
                  </from>
                  <to>
                    <xdr:col>6</xdr:col>
                    <xdr:colOff>200025</xdr:colOff>
                    <xdr:row>13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opLeftCell="A7" workbookViewId="0">
      <selection activeCell="D26" sqref="D26"/>
    </sheetView>
  </sheetViews>
  <sheetFormatPr baseColWidth="10" defaultRowHeight="11.25" x14ac:dyDescent="0.2"/>
  <cols>
    <col min="1" max="1" width="20.7109375" style="1" customWidth="1"/>
    <col min="2" max="2" width="7.42578125" style="1" customWidth="1"/>
    <col min="3" max="3" width="8.14062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36"/>
      <c r="B1" s="139" t="s">
        <v>28</v>
      </c>
      <c r="C1" s="140"/>
      <c r="D1" s="140"/>
      <c r="E1" s="140"/>
      <c r="F1" s="140"/>
      <c r="G1" s="140"/>
      <c r="H1" s="141"/>
      <c r="I1" s="142" t="s">
        <v>26</v>
      </c>
      <c r="J1" s="143"/>
      <c r="K1" s="144"/>
    </row>
    <row r="2" spans="1:12" ht="24" customHeight="1" x14ac:dyDescent="0.2">
      <c r="A2" s="137"/>
      <c r="B2" s="145" t="s">
        <v>0</v>
      </c>
      <c r="C2" s="146"/>
      <c r="D2" s="146"/>
      <c r="E2" s="146"/>
      <c r="F2" s="146"/>
      <c r="G2" s="146"/>
      <c r="H2" s="147"/>
      <c r="I2" s="151" t="s">
        <v>37</v>
      </c>
      <c r="J2" s="152"/>
      <c r="K2" s="153"/>
    </row>
    <row r="3" spans="1:12" ht="24" customHeight="1" x14ac:dyDescent="0.2">
      <c r="A3" s="138"/>
      <c r="B3" s="148"/>
      <c r="C3" s="149"/>
      <c r="D3" s="149"/>
      <c r="E3" s="149"/>
      <c r="F3" s="149"/>
      <c r="G3" s="149"/>
      <c r="H3" s="150"/>
      <c r="I3" s="151" t="s">
        <v>38</v>
      </c>
      <c r="J3" s="152"/>
      <c r="K3" s="153"/>
    </row>
    <row r="5" spans="1:12" ht="50.1" customHeight="1" x14ac:dyDescent="0.2">
      <c r="A5" s="2" t="s">
        <v>39</v>
      </c>
      <c r="B5" s="100" t="s">
        <v>1</v>
      </c>
      <c r="C5" s="102"/>
      <c r="D5" s="103" t="s">
        <v>41</v>
      </c>
      <c r="E5" s="104"/>
      <c r="F5" s="105"/>
      <c r="G5" s="3" t="s">
        <v>2</v>
      </c>
      <c r="H5" s="106" t="s">
        <v>96</v>
      </c>
      <c r="I5" s="107"/>
      <c r="J5" s="107"/>
      <c r="K5" s="108"/>
    </row>
    <row r="6" spans="1:12" x14ac:dyDescent="0.2">
      <c r="A6" s="3" t="s">
        <v>3</v>
      </c>
      <c r="B6" s="49" t="s">
        <v>40</v>
      </c>
      <c r="C6" s="50"/>
      <c r="D6" s="50"/>
      <c r="E6" s="51"/>
      <c r="F6" s="51"/>
      <c r="G6" s="50"/>
      <c r="H6" s="51"/>
      <c r="I6" s="51"/>
      <c r="J6" s="51"/>
      <c r="K6" s="52"/>
    </row>
    <row r="7" spans="1:12" x14ac:dyDescent="0.2">
      <c r="A7" s="5" t="s">
        <v>4</v>
      </c>
      <c r="B7" s="54" t="s">
        <v>69</v>
      </c>
      <c r="C7" s="55"/>
      <c r="D7" s="55"/>
      <c r="E7" s="55"/>
      <c r="F7" s="56"/>
      <c r="G7" s="3" t="s">
        <v>5</v>
      </c>
      <c r="H7" s="6" t="s">
        <v>6</v>
      </c>
      <c r="I7" s="7"/>
      <c r="J7" s="8" t="s">
        <v>7</v>
      </c>
      <c r="K7" s="53">
        <v>73</v>
      </c>
    </row>
    <row r="8" spans="1:12" x14ac:dyDescent="0.2">
      <c r="A8" s="9" t="s">
        <v>8</v>
      </c>
      <c r="B8" s="168" t="s">
        <v>89</v>
      </c>
      <c r="C8" s="163"/>
      <c r="D8" s="163"/>
      <c r="E8" s="163"/>
      <c r="F8" s="163"/>
      <c r="G8" s="163"/>
      <c r="H8" s="163"/>
      <c r="I8" s="163"/>
      <c r="J8" s="163"/>
      <c r="K8" s="164"/>
    </row>
    <row r="9" spans="1:12" x14ac:dyDescent="0.2">
      <c r="A9" s="112" t="s">
        <v>9</v>
      </c>
      <c r="B9" s="114" t="s">
        <v>70</v>
      </c>
      <c r="C9" s="115"/>
      <c r="D9" s="115"/>
      <c r="E9" s="115"/>
      <c r="F9" s="115"/>
      <c r="G9" s="115"/>
      <c r="H9" s="115"/>
      <c r="I9" s="115"/>
      <c r="J9" s="115"/>
      <c r="K9" s="116"/>
    </row>
    <row r="10" spans="1:12" x14ac:dyDescent="0.2">
      <c r="A10" s="113"/>
      <c r="B10" s="117"/>
      <c r="C10" s="118"/>
      <c r="D10" s="118"/>
      <c r="E10" s="118"/>
      <c r="F10" s="118"/>
      <c r="G10" s="118"/>
      <c r="H10" s="118"/>
      <c r="I10" s="118"/>
      <c r="J10" s="118"/>
      <c r="K10" s="119"/>
    </row>
    <row r="11" spans="1:12" x14ac:dyDescent="0.2">
      <c r="A11" s="3" t="s">
        <v>10</v>
      </c>
      <c r="B11" s="4" t="s">
        <v>11</v>
      </c>
      <c r="C11" s="10"/>
      <c r="D11" s="10"/>
      <c r="E11" s="11"/>
      <c r="F11" s="12"/>
      <c r="G11" s="3" t="s">
        <v>12</v>
      </c>
      <c r="H11" s="57">
        <v>1</v>
      </c>
      <c r="I11" s="34"/>
      <c r="J11" s="35"/>
      <c r="K11" s="42"/>
    </row>
    <row r="12" spans="1:12" ht="30.75" customHeight="1" x14ac:dyDescent="0.2">
      <c r="A12" s="13" t="s">
        <v>13</v>
      </c>
      <c r="B12" s="120" t="str">
        <f>B6</f>
        <v>Gestión de Recursos Fisicos</v>
      </c>
      <c r="C12" s="121"/>
      <c r="D12" s="121"/>
      <c r="E12" s="121"/>
      <c r="F12" s="122"/>
      <c r="G12" s="3" t="s">
        <v>14</v>
      </c>
      <c r="H12" s="161" t="s">
        <v>58</v>
      </c>
      <c r="I12" s="124"/>
      <c r="J12" s="124"/>
      <c r="K12" s="125"/>
    </row>
    <row r="13" spans="1:12" ht="12" customHeight="1" x14ac:dyDescent="0.2">
      <c r="A13" s="13" t="s">
        <v>15</v>
      </c>
      <c r="B13" s="14" t="s">
        <v>16</v>
      </c>
      <c r="C13" s="7"/>
      <c r="D13" s="7"/>
      <c r="E13" s="7"/>
      <c r="F13" s="7"/>
      <c r="G13" s="7"/>
      <c r="H13" s="7"/>
      <c r="I13" s="7"/>
      <c r="J13" s="7"/>
      <c r="K13" s="15"/>
    </row>
    <row r="14" spans="1:12" ht="11.25" customHeight="1" x14ac:dyDescent="0.2">
      <c r="A14" s="126" t="s">
        <v>25</v>
      </c>
      <c r="B14" s="127"/>
      <c r="C14" s="127"/>
      <c r="D14" s="127"/>
      <c r="E14" s="128"/>
      <c r="F14" s="16"/>
      <c r="G14" s="17"/>
      <c r="H14" s="17"/>
      <c r="I14" s="17"/>
      <c r="J14" s="17"/>
      <c r="K14" s="18"/>
      <c r="L14" s="19"/>
    </row>
    <row r="15" spans="1:12" ht="11.25" customHeight="1" x14ac:dyDescent="0.2">
      <c r="A15" s="129"/>
      <c r="B15" s="130"/>
      <c r="C15" s="130"/>
      <c r="D15" s="130"/>
      <c r="E15" s="131"/>
      <c r="F15" s="20"/>
      <c r="G15" s="19"/>
      <c r="H15" s="19"/>
      <c r="I15" s="19"/>
      <c r="J15" s="19"/>
      <c r="K15" s="21"/>
      <c r="L15" s="19"/>
    </row>
    <row r="16" spans="1:12" x14ac:dyDescent="0.2">
      <c r="A16" s="22" t="s">
        <v>17</v>
      </c>
      <c r="B16" s="36" t="s">
        <v>81</v>
      </c>
      <c r="C16" s="37" t="s">
        <v>82</v>
      </c>
      <c r="D16" s="22" t="s">
        <v>18</v>
      </c>
      <c r="E16" s="23" t="s">
        <v>19</v>
      </c>
      <c r="F16" s="20"/>
      <c r="G16" s="19"/>
      <c r="H16" s="19"/>
      <c r="I16" s="19"/>
      <c r="J16" s="19"/>
      <c r="K16" s="21"/>
      <c r="L16" s="19"/>
    </row>
    <row r="17" spans="1:14" x14ac:dyDescent="0.2">
      <c r="A17" s="29">
        <v>43130</v>
      </c>
      <c r="B17" s="24"/>
      <c r="C17" s="24"/>
      <c r="D17" s="43"/>
      <c r="E17" s="25">
        <f>H11</f>
        <v>1</v>
      </c>
      <c r="F17" s="20"/>
      <c r="G17" s="19"/>
      <c r="H17" s="19"/>
      <c r="I17" s="19"/>
      <c r="J17" s="19"/>
      <c r="K17" s="21"/>
      <c r="L17" s="19"/>
    </row>
    <row r="18" spans="1:14" x14ac:dyDescent="0.2">
      <c r="A18" s="29">
        <v>43159</v>
      </c>
      <c r="B18" s="24"/>
      <c r="C18" s="24"/>
      <c r="D18" s="43"/>
      <c r="E18" s="25">
        <f>E17</f>
        <v>1</v>
      </c>
      <c r="F18" s="20"/>
      <c r="G18" s="19"/>
      <c r="H18" s="19"/>
      <c r="I18" s="19"/>
      <c r="J18" s="19"/>
      <c r="K18" s="21"/>
      <c r="L18" s="19"/>
    </row>
    <row r="19" spans="1:14" x14ac:dyDescent="0.2">
      <c r="A19" s="29">
        <v>43190</v>
      </c>
      <c r="B19" s="24"/>
      <c r="C19" s="24"/>
      <c r="D19" s="43"/>
      <c r="E19" s="25">
        <f t="shared" ref="E19:E29" si="0">E18</f>
        <v>1</v>
      </c>
      <c r="F19" s="20"/>
      <c r="G19" s="19"/>
      <c r="H19" s="19"/>
      <c r="I19" s="19"/>
      <c r="J19" s="19"/>
      <c r="K19" s="21"/>
      <c r="L19" s="19"/>
    </row>
    <row r="20" spans="1:14" x14ac:dyDescent="0.2">
      <c r="A20" s="29">
        <v>43220</v>
      </c>
      <c r="B20" s="24"/>
      <c r="C20" s="24"/>
      <c r="D20" s="43"/>
      <c r="E20" s="25">
        <f t="shared" si="0"/>
        <v>1</v>
      </c>
      <c r="F20" s="20"/>
      <c r="G20" s="19"/>
      <c r="H20" s="19"/>
      <c r="I20" s="19"/>
      <c r="J20" s="19"/>
      <c r="K20" s="21"/>
      <c r="L20" s="19"/>
    </row>
    <row r="21" spans="1:14" x14ac:dyDescent="0.2">
      <c r="A21" s="29">
        <v>43251</v>
      </c>
      <c r="B21" s="24"/>
      <c r="C21" s="24"/>
      <c r="D21" s="43"/>
      <c r="E21" s="25">
        <f t="shared" si="0"/>
        <v>1</v>
      </c>
      <c r="F21" s="20"/>
      <c r="G21" s="19"/>
      <c r="H21" s="19"/>
      <c r="I21" s="19"/>
      <c r="J21" s="19"/>
      <c r="K21" s="21"/>
      <c r="L21" s="19"/>
    </row>
    <row r="22" spans="1:14" x14ac:dyDescent="0.2">
      <c r="A22" s="29">
        <v>43281</v>
      </c>
      <c r="B22" s="24"/>
      <c r="C22" s="24"/>
      <c r="D22" s="43"/>
      <c r="E22" s="25">
        <f t="shared" si="0"/>
        <v>1</v>
      </c>
      <c r="F22" s="20"/>
      <c r="G22" s="19"/>
      <c r="H22" s="19"/>
      <c r="I22" s="19"/>
      <c r="J22" s="19"/>
      <c r="K22" s="21"/>
      <c r="L22" s="19"/>
    </row>
    <row r="23" spans="1:14" x14ac:dyDescent="0.2">
      <c r="A23" s="29">
        <v>43312</v>
      </c>
      <c r="B23" s="24"/>
      <c r="C23" s="24"/>
      <c r="D23" s="43"/>
      <c r="E23" s="25">
        <f t="shared" si="0"/>
        <v>1</v>
      </c>
      <c r="F23" s="20"/>
      <c r="G23" s="19"/>
      <c r="H23" s="19"/>
      <c r="I23" s="19"/>
      <c r="J23" s="19"/>
      <c r="K23" s="21"/>
      <c r="L23" s="19"/>
    </row>
    <row r="24" spans="1:14" x14ac:dyDescent="0.2">
      <c r="A24" s="29">
        <v>43343</v>
      </c>
      <c r="B24" s="24"/>
      <c r="C24" s="24"/>
      <c r="D24" s="43"/>
      <c r="E24" s="25">
        <f t="shared" si="0"/>
        <v>1</v>
      </c>
      <c r="F24" s="20"/>
      <c r="G24" s="19"/>
      <c r="H24" s="19"/>
      <c r="I24" s="19"/>
      <c r="J24" s="19"/>
      <c r="K24" s="21"/>
      <c r="L24" s="19"/>
    </row>
    <row r="25" spans="1:14" x14ac:dyDescent="0.2">
      <c r="A25" s="29">
        <v>43373</v>
      </c>
      <c r="B25" s="24"/>
      <c r="C25" s="24"/>
      <c r="D25" s="43"/>
      <c r="E25" s="25">
        <f t="shared" si="0"/>
        <v>1</v>
      </c>
      <c r="F25" s="20"/>
      <c r="G25" s="19"/>
      <c r="H25" s="19"/>
      <c r="I25" s="19"/>
      <c r="J25" s="19"/>
      <c r="K25" s="21"/>
      <c r="L25" s="19"/>
    </row>
    <row r="26" spans="1:14" x14ac:dyDescent="0.2">
      <c r="A26" s="29">
        <v>43404</v>
      </c>
      <c r="B26" s="24"/>
      <c r="C26" s="24"/>
      <c r="D26" s="43"/>
      <c r="E26" s="25">
        <f t="shared" si="0"/>
        <v>1</v>
      </c>
      <c r="F26" s="20"/>
      <c r="G26" s="19"/>
      <c r="H26" s="19"/>
      <c r="I26" s="19"/>
      <c r="J26" s="19"/>
      <c r="K26" s="21"/>
      <c r="L26" s="19"/>
    </row>
    <row r="27" spans="1:14" x14ac:dyDescent="0.2">
      <c r="A27" s="29">
        <v>43434</v>
      </c>
      <c r="B27" s="24"/>
      <c r="C27" s="24"/>
      <c r="D27" s="43"/>
      <c r="E27" s="25">
        <f t="shared" si="0"/>
        <v>1</v>
      </c>
      <c r="F27" s="20"/>
      <c r="G27" s="19"/>
      <c r="H27" s="19"/>
      <c r="I27" s="19"/>
      <c r="J27" s="19"/>
      <c r="K27" s="21"/>
      <c r="L27" s="19"/>
    </row>
    <row r="28" spans="1:14" x14ac:dyDescent="0.2">
      <c r="A28" s="29">
        <v>43465</v>
      </c>
      <c r="B28" s="24">
        <v>1</v>
      </c>
      <c r="C28" s="24">
        <v>1</v>
      </c>
      <c r="D28" s="43">
        <f t="shared" ref="D28" si="1">IF(ISBLANK(C28),0,IF((B28/C28)&gt;1,1,(B28/C28)))</f>
        <v>1</v>
      </c>
      <c r="E28" s="25">
        <f t="shared" si="0"/>
        <v>1</v>
      </c>
      <c r="F28" s="20"/>
      <c r="G28" s="19"/>
      <c r="H28" s="19"/>
      <c r="I28" s="19"/>
      <c r="J28" s="19"/>
      <c r="K28" s="21"/>
      <c r="L28" s="19"/>
    </row>
    <row r="29" spans="1:14" ht="11.25" customHeight="1" x14ac:dyDescent="0.2">
      <c r="A29" s="22" t="s">
        <v>20</v>
      </c>
      <c r="B29" s="31">
        <f>SUM(B17:B28)</f>
        <v>1</v>
      </c>
      <c r="C29" s="31">
        <f>SUM(C17:C28)</f>
        <v>1</v>
      </c>
      <c r="D29" s="44">
        <f>IF(ISBLANK(C29),0,AVERAGE(D17:D28))</f>
        <v>1</v>
      </c>
      <c r="E29" s="32">
        <f t="shared" si="0"/>
        <v>1</v>
      </c>
      <c r="F29" s="20"/>
      <c r="G29" s="19"/>
      <c r="H29" s="19"/>
      <c r="I29" s="19"/>
      <c r="J29" s="19"/>
      <c r="K29" s="21"/>
    </row>
    <row r="30" spans="1:14" ht="11.25" customHeight="1" x14ac:dyDescent="0.2">
      <c r="A30" s="33" t="s">
        <v>29</v>
      </c>
      <c r="B30" s="132" t="s">
        <v>31</v>
      </c>
      <c r="C30" s="133"/>
      <c r="D30" s="40" t="s">
        <v>36</v>
      </c>
      <c r="E30" s="38" t="s">
        <v>30</v>
      </c>
      <c r="F30" s="19"/>
      <c r="G30" s="19"/>
      <c r="H30" s="19"/>
      <c r="I30" s="19"/>
      <c r="J30" s="19"/>
      <c r="K30" s="21"/>
    </row>
    <row r="31" spans="1:14" ht="11.25" customHeight="1" x14ac:dyDescent="0.2">
      <c r="A31" s="30" t="s">
        <v>32</v>
      </c>
      <c r="B31" s="134" t="s">
        <v>34</v>
      </c>
      <c r="C31" s="135"/>
      <c r="D31" s="41" t="s">
        <v>33</v>
      </c>
      <c r="E31" s="39" t="s">
        <v>35</v>
      </c>
      <c r="F31" s="58"/>
      <c r="G31" s="58"/>
      <c r="H31" s="58"/>
      <c r="I31" s="58"/>
      <c r="J31" s="58"/>
      <c r="K31" s="27"/>
      <c r="M31" s="45"/>
    </row>
    <row r="32" spans="1:14" x14ac:dyDescent="0.2">
      <c r="A32" s="96" t="s">
        <v>21</v>
      </c>
      <c r="B32" s="97"/>
      <c r="C32" s="97"/>
      <c r="D32" s="97"/>
      <c r="E32" s="97"/>
      <c r="F32" s="98"/>
      <c r="G32" s="99"/>
      <c r="H32" s="100" t="s">
        <v>22</v>
      </c>
      <c r="I32" s="101"/>
      <c r="J32" s="101"/>
      <c r="K32" s="102"/>
      <c r="M32" s="45"/>
      <c r="N32" s="46"/>
    </row>
    <row r="33" spans="1:11" ht="36" customHeight="1" x14ac:dyDescent="0.2">
      <c r="A33" s="48">
        <f>A17</f>
        <v>43130</v>
      </c>
      <c r="B33" s="90"/>
      <c r="C33" s="90"/>
      <c r="D33" s="90"/>
      <c r="E33" s="90"/>
      <c r="F33" s="90"/>
      <c r="G33" s="91"/>
      <c r="H33" s="92"/>
      <c r="I33" s="93"/>
      <c r="J33" s="93"/>
      <c r="K33" s="94"/>
    </row>
    <row r="34" spans="1:11" ht="36" customHeight="1" x14ac:dyDescent="0.2">
      <c r="A34" s="64"/>
      <c r="B34" s="65"/>
      <c r="C34" s="65"/>
      <c r="D34" s="65"/>
      <c r="E34" s="65"/>
      <c r="F34" s="65"/>
      <c r="G34" s="66"/>
      <c r="H34" s="67"/>
      <c r="I34" s="68"/>
      <c r="J34" s="68"/>
      <c r="K34" s="69"/>
    </row>
    <row r="35" spans="1:11" ht="36" customHeight="1" x14ac:dyDescent="0.2">
      <c r="A35" s="47">
        <f>A18</f>
        <v>43159</v>
      </c>
      <c r="B35" s="84"/>
      <c r="C35" s="84"/>
      <c r="D35" s="84"/>
      <c r="E35" s="84"/>
      <c r="F35" s="84"/>
      <c r="G35" s="157"/>
      <c r="H35" s="67"/>
      <c r="I35" s="68"/>
      <c r="J35" s="68"/>
      <c r="K35" s="69"/>
    </row>
    <row r="36" spans="1:11" ht="36" customHeight="1" x14ac:dyDescent="0.2">
      <c r="A36" s="64"/>
      <c r="B36" s="65"/>
      <c r="C36" s="65"/>
      <c r="D36" s="65"/>
      <c r="E36" s="65"/>
      <c r="F36" s="65"/>
      <c r="G36" s="66"/>
      <c r="H36" s="67"/>
      <c r="I36" s="68"/>
      <c r="J36" s="68"/>
      <c r="K36" s="69"/>
    </row>
    <row r="37" spans="1:11" ht="36" customHeight="1" x14ac:dyDescent="0.2">
      <c r="A37" s="47">
        <f>A19</f>
        <v>43190</v>
      </c>
      <c r="B37" s="84"/>
      <c r="C37" s="85"/>
      <c r="D37" s="85"/>
      <c r="E37" s="85"/>
      <c r="F37" s="85"/>
      <c r="G37" s="86"/>
      <c r="H37" s="67"/>
      <c r="I37" s="68"/>
      <c r="J37" s="68"/>
      <c r="K37" s="69"/>
    </row>
    <row r="38" spans="1:11" ht="36" customHeight="1" x14ac:dyDescent="0.2">
      <c r="A38" s="64"/>
      <c r="B38" s="65"/>
      <c r="C38" s="65"/>
      <c r="D38" s="65"/>
      <c r="E38" s="65"/>
      <c r="F38" s="65"/>
      <c r="G38" s="66"/>
      <c r="H38" s="67"/>
      <c r="I38" s="68"/>
      <c r="J38" s="68"/>
      <c r="K38" s="69"/>
    </row>
    <row r="39" spans="1:11" ht="36" customHeight="1" x14ac:dyDescent="0.2">
      <c r="A39" s="47">
        <f>A20</f>
        <v>43220</v>
      </c>
      <c r="B39" s="84"/>
      <c r="C39" s="85"/>
      <c r="D39" s="85"/>
      <c r="E39" s="85"/>
      <c r="F39" s="85"/>
      <c r="G39" s="86"/>
      <c r="H39" s="67"/>
      <c r="I39" s="68"/>
      <c r="J39" s="68"/>
      <c r="K39" s="69"/>
    </row>
    <row r="40" spans="1:11" ht="36" customHeight="1" x14ac:dyDescent="0.2">
      <c r="A40" s="64"/>
      <c r="B40" s="65"/>
      <c r="C40" s="65"/>
      <c r="D40" s="65"/>
      <c r="E40" s="65"/>
      <c r="F40" s="65"/>
      <c r="G40" s="66"/>
      <c r="H40" s="67"/>
      <c r="I40" s="68"/>
      <c r="J40" s="68"/>
      <c r="K40" s="69"/>
    </row>
    <row r="41" spans="1:11" ht="36" customHeight="1" x14ac:dyDescent="0.2">
      <c r="A41" s="47">
        <f>A21</f>
        <v>43251</v>
      </c>
      <c r="B41" s="84"/>
      <c r="C41" s="85"/>
      <c r="D41" s="85"/>
      <c r="E41" s="85"/>
      <c r="F41" s="85"/>
      <c r="G41" s="86"/>
      <c r="H41" s="67"/>
      <c r="I41" s="68"/>
      <c r="J41" s="68"/>
      <c r="K41" s="69"/>
    </row>
    <row r="42" spans="1:11" ht="36" customHeight="1" x14ac:dyDescent="0.2">
      <c r="A42" s="64"/>
      <c r="B42" s="65"/>
      <c r="C42" s="65"/>
      <c r="D42" s="65"/>
      <c r="E42" s="65"/>
      <c r="F42" s="65"/>
      <c r="G42" s="66"/>
      <c r="H42" s="67"/>
      <c r="I42" s="68"/>
      <c r="J42" s="68"/>
      <c r="K42" s="69"/>
    </row>
    <row r="43" spans="1:11" ht="36" customHeight="1" x14ac:dyDescent="0.2">
      <c r="A43" s="47">
        <f>A22</f>
        <v>43281</v>
      </c>
      <c r="B43" s="65"/>
      <c r="C43" s="70"/>
      <c r="D43" s="70"/>
      <c r="E43" s="70"/>
      <c r="F43" s="70"/>
      <c r="G43" s="71"/>
      <c r="H43" s="67"/>
      <c r="I43" s="68"/>
      <c r="J43" s="68"/>
      <c r="K43" s="69"/>
    </row>
    <row r="44" spans="1:11" ht="36" customHeight="1" x14ac:dyDescent="0.2">
      <c r="A44" s="64"/>
      <c r="B44" s="65"/>
      <c r="C44" s="65"/>
      <c r="D44" s="65"/>
      <c r="E44" s="65"/>
      <c r="F44" s="65"/>
      <c r="G44" s="66"/>
      <c r="H44" s="67"/>
      <c r="I44" s="68"/>
      <c r="J44" s="68"/>
      <c r="K44" s="69"/>
    </row>
    <row r="45" spans="1:11" ht="36" customHeight="1" x14ac:dyDescent="0.2">
      <c r="A45" s="47">
        <f>A23</f>
        <v>43312</v>
      </c>
      <c r="B45" s="78"/>
      <c r="C45" s="79"/>
      <c r="D45" s="79"/>
      <c r="E45" s="79"/>
      <c r="F45" s="79"/>
      <c r="G45" s="80"/>
      <c r="H45" s="67"/>
      <c r="I45" s="68"/>
      <c r="J45" s="68"/>
      <c r="K45" s="69"/>
    </row>
    <row r="46" spans="1:11" ht="36" customHeight="1" x14ac:dyDescent="0.2">
      <c r="A46" s="64"/>
      <c r="B46" s="65"/>
      <c r="C46" s="65"/>
      <c r="D46" s="65"/>
      <c r="E46" s="65"/>
      <c r="F46" s="65"/>
      <c r="G46" s="66"/>
      <c r="H46" s="67"/>
      <c r="I46" s="68"/>
      <c r="J46" s="68"/>
      <c r="K46" s="69"/>
    </row>
    <row r="47" spans="1:11" ht="36" customHeight="1" x14ac:dyDescent="0.2">
      <c r="A47" s="47">
        <f>A24</f>
        <v>43343</v>
      </c>
      <c r="B47" s="65"/>
      <c r="C47" s="70"/>
      <c r="D47" s="70"/>
      <c r="E47" s="70"/>
      <c r="F47" s="70"/>
      <c r="G47" s="71"/>
      <c r="H47" s="67"/>
      <c r="I47" s="68"/>
      <c r="J47" s="68"/>
      <c r="K47" s="69"/>
    </row>
    <row r="48" spans="1:11" ht="36" customHeight="1" x14ac:dyDescent="0.2">
      <c r="A48" s="64"/>
      <c r="B48" s="65"/>
      <c r="C48" s="65"/>
      <c r="D48" s="65"/>
      <c r="E48" s="65"/>
      <c r="F48" s="65"/>
      <c r="G48" s="66"/>
      <c r="H48" s="67"/>
      <c r="I48" s="68"/>
      <c r="J48" s="68"/>
      <c r="K48" s="69"/>
    </row>
    <row r="49" spans="1:11" ht="36" customHeight="1" x14ac:dyDescent="0.2">
      <c r="A49" s="47">
        <f>A25</f>
        <v>43373</v>
      </c>
      <c r="B49" s="65"/>
      <c r="C49" s="70"/>
      <c r="D49" s="70"/>
      <c r="E49" s="70"/>
      <c r="F49" s="70"/>
      <c r="G49" s="71"/>
      <c r="H49" s="67"/>
      <c r="I49" s="68"/>
      <c r="J49" s="68"/>
      <c r="K49" s="69"/>
    </row>
    <row r="50" spans="1:11" ht="36" customHeight="1" x14ac:dyDescent="0.2">
      <c r="A50" s="64"/>
      <c r="B50" s="65"/>
      <c r="C50" s="65"/>
      <c r="D50" s="65"/>
      <c r="E50" s="65"/>
      <c r="F50" s="65"/>
      <c r="G50" s="66"/>
      <c r="H50" s="67"/>
      <c r="I50" s="68"/>
      <c r="J50" s="68"/>
      <c r="K50" s="69"/>
    </row>
    <row r="51" spans="1:11" ht="36" customHeight="1" x14ac:dyDescent="0.2">
      <c r="A51" s="47">
        <f>A26</f>
        <v>43404</v>
      </c>
      <c r="B51" s="65"/>
      <c r="C51" s="70"/>
      <c r="D51" s="70"/>
      <c r="E51" s="70"/>
      <c r="F51" s="70"/>
      <c r="G51" s="71"/>
      <c r="H51" s="67"/>
      <c r="I51" s="68"/>
      <c r="J51" s="68"/>
      <c r="K51" s="69"/>
    </row>
    <row r="52" spans="1:11" ht="36" customHeight="1" x14ac:dyDescent="0.2">
      <c r="A52" s="64"/>
      <c r="B52" s="65"/>
      <c r="C52" s="65"/>
      <c r="D52" s="65"/>
      <c r="E52" s="65"/>
      <c r="F52" s="65"/>
      <c r="G52" s="66"/>
      <c r="H52" s="67"/>
      <c r="I52" s="68"/>
      <c r="J52" s="68"/>
      <c r="K52" s="69"/>
    </row>
    <row r="53" spans="1:11" ht="36" customHeight="1" x14ac:dyDescent="0.2">
      <c r="A53" s="47">
        <f>A27</f>
        <v>43434</v>
      </c>
      <c r="B53" s="65"/>
      <c r="C53" s="70"/>
      <c r="D53" s="70"/>
      <c r="E53" s="70"/>
      <c r="F53" s="70"/>
      <c r="G53" s="71"/>
      <c r="H53" s="87"/>
      <c r="I53" s="88"/>
      <c r="J53" s="88"/>
      <c r="K53" s="89"/>
    </row>
    <row r="54" spans="1:11" ht="36" customHeight="1" x14ac:dyDescent="0.2">
      <c r="A54" s="64"/>
      <c r="B54" s="65"/>
      <c r="C54" s="65"/>
      <c r="D54" s="65"/>
      <c r="E54" s="65"/>
      <c r="F54" s="65"/>
      <c r="G54" s="66"/>
      <c r="H54" s="67"/>
      <c r="I54" s="68"/>
      <c r="J54" s="68"/>
      <c r="K54" s="69"/>
    </row>
    <row r="55" spans="1:11" ht="36" customHeight="1" x14ac:dyDescent="0.2">
      <c r="A55" s="47">
        <f>A28</f>
        <v>43465</v>
      </c>
      <c r="B55" s="154" t="s">
        <v>131</v>
      </c>
      <c r="C55" s="155"/>
      <c r="D55" s="155"/>
      <c r="E55" s="155"/>
      <c r="F55" s="155"/>
      <c r="G55" s="156"/>
      <c r="H55" s="67"/>
      <c r="I55" s="68"/>
      <c r="J55" s="68"/>
      <c r="K55" s="69"/>
    </row>
    <row r="56" spans="1:11" ht="36" customHeight="1" x14ac:dyDescent="0.2">
      <c r="A56" s="72"/>
      <c r="B56" s="73"/>
      <c r="C56" s="73"/>
      <c r="D56" s="73"/>
      <c r="E56" s="73"/>
      <c r="F56" s="73"/>
      <c r="G56" s="74"/>
      <c r="H56" s="75"/>
      <c r="I56" s="76"/>
      <c r="J56" s="76"/>
      <c r="K56" s="77"/>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A1:A3"/>
    <mergeCell ref="B1:H1"/>
    <mergeCell ref="I1:K1"/>
    <mergeCell ref="B2:H3"/>
    <mergeCell ref="I2:K2"/>
    <mergeCell ref="I3:K3"/>
    <mergeCell ref="A32:G32"/>
    <mergeCell ref="H32:K32"/>
    <mergeCell ref="B5:C5"/>
    <mergeCell ref="D5:F5"/>
    <mergeCell ref="H5:K5"/>
    <mergeCell ref="B8:K8"/>
    <mergeCell ref="A9:A10"/>
    <mergeCell ref="B9:K10"/>
    <mergeCell ref="B12:F12"/>
    <mergeCell ref="H12:K12"/>
    <mergeCell ref="A14:E15"/>
    <mergeCell ref="B30:C30"/>
    <mergeCell ref="B31:C31"/>
    <mergeCell ref="B33:G33"/>
    <mergeCell ref="H33:K33"/>
    <mergeCell ref="A34:G34"/>
    <mergeCell ref="H34:K34"/>
    <mergeCell ref="B35:G35"/>
    <mergeCell ref="H35:K35"/>
    <mergeCell ref="A36:G36"/>
    <mergeCell ref="H36:K36"/>
    <mergeCell ref="B37:G37"/>
    <mergeCell ref="H37:K37"/>
    <mergeCell ref="A38:G38"/>
    <mergeCell ref="H38:K38"/>
    <mergeCell ref="B39:G39"/>
    <mergeCell ref="H39:K39"/>
    <mergeCell ref="A40:G40"/>
    <mergeCell ref="H40:K40"/>
    <mergeCell ref="B41:G41"/>
    <mergeCell ref="H41:K41"/>
    <mergeCell ref="A42:G42"/>
    <mergeCell ref="H42:K42"/>
    <mergeCell ref="B43:G43"/>
    <mergeCell ref="H43:K43"/>
    <mergeCell ref="A44:G44"/>
    <mergeCell ref="H44:K44"/>
    <mergeCell ref="B45:G45"/>
    <mergeCell ref="H45:K45"/>
    <mergeCell ref="A46:G46"/>
    <mergeCell ref="H46:K46"/>
    <mergeCell ref="B47:G47"/>
    <mergeCell ref="H47:K47"/>
    <mergeCell ref="A48:G48"/>
    <mergeCell ref="H48:K48"/>
    <mergeCell ref="B49:G49"/>
    <mergeCell ref="H49:K49"/>
    <mergeCell ref="A50:G50"/>
    <mergeCell ref="H50:K50"/>
    <mergeCell ref="B51:G51"/>
    <mergeCell ref="H51:K51"/>
    <mergeCell ref="A52:G52"/>
    <mergeCell ref="H52:K52"/>
    <mergeCell ref="B53:G53"/>
    <mergeCell ref="H53:K53"/>
    <mergeCell ref="A54:G54"/>
    <mergeCell ref="H54:K54"/>
    <mergeCell ref="B55:G55"/>
    <mergeCell ref="H55:K55"/>
    <mergeCell ref="A56:G56"/>
    <mergeCell ref="H56:K56"/>
  </mergeCells>
  <conditionalFormatting sqref="D17:D22">
    <cfRule type="containsBlanks" dxfId="135" priority="71">
      <formula>LEN(TRIM(D17))=0</formula>
    </cfRule>
    <cfRule type="cellIs" dxfId="134" priority="72" operator="lessThan">
      <formula>0.7</formula>
    </cfRule>
    <cfRule type="cellIs" dxfId="133" priority="73" operator="greaterThan">
      <formula>0.9</formula>
    </cfRule>
    <cfRule type="cellIs" dxfId="132" priority="74" operator="between">
      <formula>0.7</formula>
      <formula>0.9</formula>
    </cfRule>
    <cfRule type="colorScale" priority="75">
      <colorScale>
        <cfvo type="percent" val="0.69"/>
        <cfvo type="percent" val="0.7"/>
        <cfvo type="percent" val="0.9"/>
        <color rgb="FFF8696B"/>
        <color rgb="FFFFEB84"/>
        <color rgb="FF63BE7B"/>
      </colorScale>
    </cfRule>
  </conditionalFormatting>
  <conditionalFormatting sqref="D22">
    <cfRule type="containsBlanks" dxfId="131" priority="66">
      <formula>LEN(TRIM(D22))=0</formula>
    </cfRule>
    <cfRule type="cellIs" dxfId="130" priority="67" operator="lessThan">
      <formula>0.7</formula>
    </cfRule>
    <cfRule type="cellIs" dxfId="129" priority="68" operator="greaterThan">
      <formula>0.9</formula>
    </cfRule>
    <cfRule type="cellIs" dxfId="128" priority="69" operator="between">
      <formula>0.7</formula>
      <formula>0.9</formula>
    </cfRule>
    <cfRule type="colorScale" priority="70">
      <colorScale>
        <cfvo type="percent" val="0.69"/>
        <cfvo type="percent" val="0.7"/>
        <cfvo type="percent" val="0.9"/>
        <color rgb="FFF8696B"/>
        <color rgb="FFFFEB84"/>
        <color rgb="FF63BE7B"/>
      </colorScale>
    </cfRule>
  </conditionalFormatting>
  <conditionalFormatting sqref="D17:D22">
    <cfRule type="containsBlanks" dxfId="127" priority="61">
      <formula>LEN(TRIM(D17))=0</formula>
    </cfRule>
    <cfRule type="cellIs" dxfId="126" priority="62" operator="lessThan">
      <formula>0.7</formula>
    </cfRule>
    <cfRule type="cellIs" dxfId="125" priority="63" operator="greaterThan">
      <formula>0.9</formula>
    </cfRule>
    <cfRule type="cellIs" dxfId="124" priority="64" operator="between">
      <formula>0.7</formula>
      <formula>0.9</formula>
    </cfRule>
    <cfRule type="colorScale" priority="65">
      <colorScale>
        <cfvo type="percent" val="0.69"/>
        <cfvo type="percent" val="0.7"/>
        <cfvo type="percent" val="0.9"/>
        <color rgb="FFF8696B"/>
        <color rgb="FFFFEB84"/>
        <color rgb="FF63BE7B"/>
      </colorScale>
    </cfRule>
  </conditionalFormatting>
  <conditionalFormatting sqref="D23:D27">
    <cfRule type="containsBlanks" dxfId="123" priority="41">
      <formula>LEN(TRIM(D23))=0</formula>
    </cfRule>
    <cfRule type="cellIs" dxfId="122" priority="42" operator="lessThan">
      <formula>0.7</formula>
    </cfRule>
    <cfRule type="cellIs" dxfId="121" priority="43" operator="greaterThan">
      <formula>0.9</formula>
    </cfRule>
    <cfRule type="cellIs" dxfId="120" priority="44" operator="between">
      <formula>0.7</formula>
      <formula>0.9</formula>
    </cfRule>
    <cfRule type="colorScale" priority="45">
      <colorScale>
        <cfvo type="percent" val="0.69"/>
        <cfvo type="percent" val="0.7"/>
        <cfvo type="percent" val="0.9"/>
        <color rgb="FFF8696B"/>
        <color rgb="FFFFEB84"/>
        <color rgb="FF63BE7B"/>
      </colorScale>
    </cfRule>
  </conditionalFormatting>
  <conditionalFormatting sqref="D23:D27">
    <cfRule type="containsBlanks" dxfId="119" priority="36">
      <formula>LEN(TRIM(D23))=0</formula>
    </cfRule>
    <cfRule type="cellIs" dxfId="118" priority="37" operator="lessThan">
      <formula>0.7</formula>
    </cfRule>
    <cfRule type="cellIs" dxfId="117" priority="38" operator="greaterThan">
      <formula>0.9</formula>
    </cfRule>
    <cfRule type="cellIs" dxfId="116" priority="39" operator="between">
      <formula>0.7</formula>
      <formula>0.9</formula>
    </cfRule>
    <cfRule type="colorScale" priority="40">
      <colorScale>
        <cfvo type="percent" val="0.69"/>
        <cfvo type="percent" val="0.7"/>
        <cfvo type="percent" val="0.9"/>
        <color rgb="FFF8696B"/>
        <color rgb="FFFFEB84"/>
        <color rgb="FF63BE7B"/>
      </colorScale>
    </cfRule>
  </conditionalFormatting>
  <conditionalFormatting sqref="D23:D27">
    <cfRule type="containsBlanks" dxfId="115" priority="31">
      <formula>LEN(TRIM(D23))=0</formula>
    </cfRule>
    <cfRule type="cellIs" dxfId="114" priority="32" operator="lessThan">
      <formula>0.7</formula>
    </cfRule>
    <cfRule type="cellIs" dxfId="113" priority="33" operator="greaterThan">
      <formula>0.9</formula>
    </cfRule>
    <cfRule type="cellIs" dxfId="112" priority="34" operator="between">
      <formula>0.7</formula>
      <formula>0.9</formula>
    </cfRule>
    <cfRule type="colorScale" priority="35">
      <colorScale>
        <cfvo type="percent" val="0.69"/>
        <cfvo type="percent" val="0.7"/>
        <cfvo type="percent" val="0.9"/>
        <color rgb="FFF8696B"/>
        <color rgb="FFFFEB84"/>
        <color rgb="FF63BE7B"/>
      </colorScale>
    </cfRule>
  </conditionalFormatting>
  <conditionalFormatting sqref="D29">
    <cfRule type="containsBlanks" dxfId="111" priority="26">
      <formula>LEN(TRIM(D29))=0</formula>
    </cfRule>
    <cfRule type="cellIs" dxfId="110" priority="27" operator="lessThan">
      <formula>0.7</formula>
    </cfRule>
    <cfRule type="cellIs" dxfId="109" priority="28" operator="greaterThan">
      <formula>0.9</formula>
    </cfRule>
    <cfRule type="cellIs" dxfId="108"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9">
    <cfRule type="containsBlanks" dxfId="107" priority="21">
      <formula>LEN(TRIM(D29))=0</formula>
    </cfRule>
    <cfRule type="cellIs" dxfId="106" priority="22" operator="lessThan">
      <formula>0.7</formula>
    </cfRule>
    <cfRule type="cellIs" dxfId="105" priority="23" operator="greaterThan">
      <formula>0.9</formula>
    </cfRule>
    <cfRule type="cellIs" dxfId="104"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29">
    <cfRule type="containsBlanks" dxfId="103" priority="16">
      <formula>LEN(TRIM(D29))=0</formula>
    </cfRule>
    <cfRule type="cellIs" dxfId="102" priority="17" operator="lessThan">
      <formula>0.7</formula>
    </cfRule>
    <cfRule type="cellIs" dxfId="101" priority="18" operator="greaterThan">
      <formula>0.9</formula>
    </cfRule>
    <cfRule type="cellIs" dxfId="100"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8">
    <cfRule type="containsBlanks" dxfId="99" priority="11">
      <formula>LEN(TRIM(D28))=0</formula>
    </cfRule>
    <cfRule type="cellIs" dxfId="98" priority="12" operator="lessThan">
      <formula>0.7</formula>
    </cfRule>
    <cfRule type="cellIs" dxfId="97" priority="13" operator="greaterThan">
      <formula>0.9</formula>
    </cfRule>
    <cfRule type="cellIs" dxfId="96"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8">
    <cfRule type="containsBlanks" dxfId="95" priority="6">
      <formula>LEN(TRIM(D28))=0</formula>
    </cfRule>
    <cfRule type="cellIs" dxfId="94" priority="7" operator="lessThan">
      <formula>0.7</formula>
    </cfRule>
    <cfRule type="cellIs" dxfId="93" priority="8" operator="greaterThan">
      <formula>0.9</formula>
    </cfRule>
    <cfRule type="cellIs" dxfId="92"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8">
    <cfRule type="containsBlanks" dxfId="91" priority="1">
      <formula>LEN(TRIM(D28))=0</formula>
    </cfRule>
    <cfRule type="cellIs" dxfId="90" priority="2" operator="lessThan">
      <formula>0.7</formula>
    </cfRule>
    <cfRule type="cellIs" dxfId="89" priority="3" operator="greaterThan">
      <formula>0.9</formula>
    </cfRule>
    <cfRule type="cellIs" dxfId="88"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nchor moveWithCells="1">
                  <from>
                    <xdr:col>1</xdr:col>
                    <xdr:colOff>400050</xdr:colOff>
                    <xdr:row>11</xdr:row>
                    <xdr:rowOff>361950</xdr:rowOff>
                  </from>
                  <to>
                    <xdr:col>2</xdr:col>
                    <xdr:colOff>209550</xdr:colOff>
                    <xdr:row>13</xdr:row>
                    <xdr:rowOff>38100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3</xdr:col>
                    <xdr:colOff>19050</xdr:colOff>
                    <xdr:row>11</xdr:row>
                    <xdr:rowOff>361950</xdr:rowOff>
                  </from>
                  <to>
                    <xdr:col>3</xdr:col>
                    <xdr:colOff>323850</xdr:colOff>
                    <xdr:row>13</xdr:row>
                    <xdr:rowOff>38100</xdr:rowOff>
                  </to>
                </anchor>
              </controlPr>
            </control>
          </mc:Choice>
        </mc:AlternateContent>
        <mc:AlternateContent xmlns:mc="http://schemas.openxmlformats.org/markup-compatibility/2006">
          <mc:Choice Requires="x14">
            <control shapeId="2051" r:id="rId7" name="Option Button 3">
              <controlPr defaultSize="0" autoFill="0" autoLine="0" autoPict="0">
                <anchor moveWithCells="1">
                  <from>
                    <xdr:col>4</xdr:col>
                    <xdr:colOff>9525</xdr:colOff>
                    <xdr:row>11</xdr:row>
                    <xdr:rowOff>361950</xdr:rowOff>
                  </from>
                  <to>
                    <xdr:col>4</xdr:col>
                    <xdr:colOff>314325</xdr:colOff>
                    <xdr:row>13</xdr:row>
                    <xdr:rowOff>38100</xdr:rowOff>
                  </to>
                </anchor>
              </controlPr>
            </control>
          </mc:Choice>
        </mc:AlternateContent>
        <mc:AlternateContent xmlns:mc="http://schemas.openxmlformats.org/markup-compatibility/2006">
          <mc:Choice Requires="x14">
            <control shapeId="2052" r:id="rId8" name="Option Button 4">
              <controlPr defaultSize="0" autoFill="0" autoLine="0" autoPict="0">
                <anchor moveWithCells="1">
                  <from>
                    <xdr:col>5</xdr:col>
                    <xdr:colOff>133350</xdr:colOff>
                    <xdr:row>11</xdr:row>
                    <xdr:rowOff>361950</xdr:rowOff>
                  </from>
                  <to>
                    <xdr:col>5</xdr:col>
                    <xdr:colOff>438150</xdr:colOff>
                    <xdr:row>13</xdr:row>
                    <xdr:rowOff>38100</xdr:rowOff>
                  </to>
                </anchor>
              </controlPr>
            </control>
          </mc:Choice>
        </mc:AlternateContent>
        <mc:AlternateContent xmlns:mc="http://schemas.openxmlformats.org/markup-compatibility/2006">
          <mc:Choice Requires="x14">
            <control shapeId="2053" r:id="rId9" name="Option Button 5">
              <controlPr defaultSize="0" autoFill="0" autoLine="0" autoPict="0">
                <anchor moveWithCells="1">
                  <from>
                    <xdr:col>5</xdr:col>
                    <xdr:colOff>638175</xdr:colOff>
                    <xdr:row>11</xdr:row>
                    <xdr:rowOff>361950</xdr:rowOff>
                  </from>
                  <to>
                    <xdr:col>6</xdr:col>
                    <xdr:colOff>95250</xdr:colOff>
                    <xdr:row>13</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opLeftCell="A4" workbookViewId="0">
      <selection activeCell="D29" sqref="D29"/>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36"/>
      <c r="B1" s="139" t="s">
        <v>28</v>
      </c>
      <c r="C1" s="140"/>
      <c r="D1" s="140"/>
      <c r="E1" s="140"/>
      <c r="F1" s="140"/>
      <c r="G1" s="140"/>
      <c r="H1" s="141"/>
      <c r="I1" s="142" t="s">
        <v>26</v>
      </c>
      <c r="J1" s="143"/>
      <c r="K1" s="144"/>
    </row>
    <row r="2" spans="1:12" ht="24" customHeight="1" x14ac:dyDescent="0.2">
      <c r="A2" s="137"/>
      <c r="B2" s="145" t="s">
        <v>0</v>
      </c>
      <c r="C2" s="146"/>
      <c r="D2" s="146"/>
      <c r="E2" s="146"/>
      <c r="F2" s="146"/>
      <c r="G2" s="146"/>
      <c r="H2" s="147"/>
      <c r="I2" s="151" t="s">
        <v>37</v>
      </c>
      <c r="J2" s="152"/>
      <c r="K2" s="153"/>
    </row>
    <row r="3" spans="1:12" ht="24" customHeight="1" x14ac:dyDescent="0.2">
      <c r="A3" s="138"/>
      <c r="B3" s="148"/>
      <c r="C3" s="149"/>
      <c r="D3" s="149"/>
      <c r="E3" s="149"/>
      <c r="F3" s="149"/>
      <c r="G3" s="149"/>
      <c r="H3" s="150"/>
      <c r="I3" s="151" t="s">
        <v>38</v>
      </c>
      <c r="J3" s="152"/>
      <c r="K3" s="153"/>
    </row>
    <row r="5" spans="1:12" ht="50.1" customHeight="1" x14ac:dyDescent="0.2">
      <c r="A5" s="2" t="s">
        <v>39</v>
      </c>
      <c r="B5" s="100" t="s">
        <v>1</v>
      </c>
      <c r="C5" s="102"/>
      <c r="D5" s="103" t="s">
        <v>41</v>
      </c>
      <c r="E5" s="104"/>
      <c r="F5" s="105"/>
      <c r="G5" s="3" t="s">
        <v>2</v>
      </c>
      <c r="H5" s="106" t="s">
        <v>96</v>
      </c>
      <c r="I5" s="107"/>
      <c r="J5" s="107"/>
      <c r="K5" s="108"/>
    </row>
    <row r="6" spans="1:12" x14ac:dyDescent="0.2">
      <c r="A6" s="3" t="s">
        <v>3</v>
      </c>
      <c r="B6" s="49" t="s">
        <v>40</v>
      </c>
      <c r="C6" s="50"/>
      <c r="D6" s="50"/>
      <c r="E6" s="51"/>
      <c r="F6" s="51"/>
      <c r="G6" s="50"/>
      <c r="H6" s="51"/>
      <c r="I6" s="51"/>
      <c r="J6" s="51"/>
      <c r="K6" s="52"/>
    </row>
    <row r="7" spans="1:12" x14ac:dyDescent="0.2">
      <c r="A7" s="5" t="s">
        <v>4</v>
      </c>
      <c r="B7" s="54" t="s">
        <v>47</v>
      </c>
      <c r="C7" s="55"/>
      <c r="D7" s="55"/>
      <c r="E7" s="55"/>
      <c r="F7" s="56"/>
      <c r="G7" s="3" t="s">
        <v>5</v>
      </c>
      <c r="H7" s="6" t="s">
        <v>6</v>
      </c>
      <c r="I7" s="7"/>
      <c r="J7" s="8" t="s">
        <v>7</v>
      </c>
      <c r="K7" s="53">
        <v>70</v>
      </c>
    </row>
    <row r="8" spans="1:12" x14ac:dyDescent="0.2">
      <c r="A8" s="9" t="s">
        <v>8</v>
      </c>
      <c r="B8" s="162" t="s">
        <v>44</v>
      </c>
      <c r="C8" s="163"/>
      <c r="D8" s="163"/>
      <c r="E8" s="163"/>
      <c r="F8" s="163"/>
      <c r="G8" s="163"/>
      <c r="H8" s="163"/>
      <c r="I8" s="163"/>
      <c r="J8" s="163"/>
      <c r="K8" s="164"/>
    </row>
    <row r="9" spans="1:12" x14ac:dyDescent="0.2">
      <c r="A9" s="112" t="s">
        <v>9</v>
      </c>
      <c r="B9" s="114" t="s">
        <v>45</v>
      </c>
      <c r="C9" s="115"/>
      <c r="D9" s="115"/>
      <c r="E9" s="115"/>
      <c r="F9" s="115"/>
      <c r="G9" s="115"/>
      <c r="H9" s="115"/>
      <c r="I9" s="115"/>
      <c r="J9" s="115"/>
      <c r="K9" s="116"/>
    </row>
    <row r="10" spans="1:12" x14ac:dyDescent="0.2">
      <c r="A10" s="113"/>
      <c r="B10" s="117"/>
      <c r="C10" s="118"/>
      <c r="D10" s="118"/>
      <c r="E10" s="118"/>
      <c r="F10" s="118"/>
      <c r="G10" s="118"/>
      <c r="H10" s="118"/>
      <c r="I10" s="118"/>
      <c r="J10" s="118"/>
      <c r="K10" s="119"/>
    </row>
    <row r="11" spans="1:12" x14ac:dyDescent="0.2">
      <c r="A11" s="3" t="s">
        <v>10</v>
      </c>
      <c r="B11" s="4" t="s">
        <v>11</v>
      </c>
      <c r="C11" s="10"/>
      <c r="D11" s="10"/>
      <c r="E11" s="11"/>
      <c r="F11" s="12"/>
      <c r="G11" s="3" t="s">
        <v>12</v>
      </c>
      <c r="H11" s="57">
        <v>1</v>
      </c>
      <c r="I11" s="34"/>
      <c r="J11" s="35"/>
      <c r="K11" s="42"/>
    </row>
    <row r="12" spans="1:12" ht="24" customHeight="1" x14ac:dyDescent="0.2">
      <c r="A12" s="13" t="s">
        <v>13</v>
      </c>
      <c r="B12" s="120" t="str">
        <f>B6</f>
        <v>Gestión de Recursos Fisicos</v>
      </c>
      <c r="C12" s="121"/>
      <c r="D12" s="121"/>
      <c r="E12" s="121"/>
      <c r="F12" s="122"/>
      <c r="G12" s="3" t="s">
        <v>14</v>
      </c>
      <c r="H12" s="123" t="s">
        <v>46</v>
      </c>
      <c r="I12" s="124"/>
      <c r="J12" s="124"/>
      <c r="K12" s="125"/>
    </row>
    <row r="13" spans="1:12" ht="12" customHeight="1" x14ac:dyDescent="0.2">
      <c r="A13" s="13" t="s">
        <v>15</v>
      </c>
      <c r="B13" s="14" t="s">
        <v>16</v>
      </c>
      <c r="C13" s="7"/>
      <c r="D13" s="7"/>
      <c r="E13" s="7"/>
      <c r="F13" s="7"/>
      <c r="G13" s="7"/>
      <c r="H13" s="7"/>
      <c r="I13" s="7"/>
      <c r="J13" s="7"/>
      <c r="K13" s="15"/>
    </row>
    <row r="14" spans="1:12" ht="11.25" customHeight="1" x14ac:dyDescent="0.2">
      <c r="A14" s="126" t="s">
        <v>25</v>
      </c>
      <c r="B14" s="127"/>
      <c r="C14" s="127"/>
      <c r="D14" s="127"/>
      <c r="E14" s="128"/>
      <c r="F14" s="16"/>
      <c r="G14" s="17"/>
      <c r="H14" s="17"/>
      <c r="I14" s="17"/>
      <c r="J14" s="17"/>
      <c r="K14" s="18"/>
      <c r="L14" s="19"/>
    </row>
    <row r="15" spans="1:12" ht="11.25" customHeight="1" x14ac:dyDescent="0.2">
      <c r="A15" s="129"/>
      <c r="B15" s="130"/>
      <c r="C15" s="130"/>
      <c r="D15" s="130"/>
      <c r="E15" s="131"/>
      <c r="F15" s="20"/>
      <c r="G15" s="19"/>
      <c r="H15" s="19"/>
      <c r="I15" s="19"/>
      <c r="J15" s="19"/>
      <c r="K15" s="21"/>
      <c r="L15" s="19"/>
    </row>
    <row r="16" spans="1:12" x14ac:dyDescent="0.2">
      <c r="A16" s="22" t="s">
        <v>17</v>
      </c>
      <c r="B16" s="36" t="s">
        <v>42</v>
      </c>
      <c r="C16" s="37" t="s">
        <v>43</v>
      </c>
      <c r="D16" s="22" t="s">
        <v>18</v>
      </c>
      <c r="E16" s="23" t="s">
        <v>19</v>
      </c>
      <c r="F16" s="20"/>
      <c r="G16" s="19"/>
      <c r="H16" s="19"/>
      <c r="I16" s="19"/>
      <c r="J16" s="19"/>
      <c r="K16" s="21"/>
      <c r="L16" s="19"/>
    </row>
    <row r="17" spans="1:14" x14ac:dyDescent="0.2">
      <c r="A17" s="29">
        <v>43130</v>
      </c>
      <c r="B17" s="24"/>
      <c r="C17" s="24"/>
      <c r="D17" s="43"/>
      <c r="E17" s="25">
        <f>H11</f>
        <v>1</v>
      </c>
      <c r="F17" s="20"/>
      <c r="G17" s="19"/>
      <c r="H17" s="19"/>
      <c r="I17" s="19"/>
      <c r="J17" s="19"/>
      <c r="K17" s="21"/>
      <c r="L17" s="19"/>
    </row>
    <row r="18" spans="1:14" x14ac:dyDescent="0.2">
      <c r="A18" s="29">
        <v>43159</v>
      </c>
      <c r="B18" s="24">
        <v>59</v>
      </c>
      <c r="C18" s="24">
        <v>61</v>
      </c>
      <c r="D18" s="43">
        <f t="shared" ref="D18" si="0">IF(ISBLANK(C18),0,IF((B18/C18)&gt;1,1,(B18/C18)))</f>
        <v>0.96721311475409832</v>
      </c>
      <c r="E18" s="25">
        <f>E17</f>
        <v>1</v>
      </c>
      <c r="F18" s="20"/>
      <c r="G18" s="19"/>
      <c r="H18" s="19"/>
      <c r="I18" s="19"/>
      <c r="J18" s="19"/>
      <c r="K18" s="21"/>
      <c r="L18" s="19"/>
    </row>
    <row r="19" spans="1:14" x14ac:dyDescent="0.2">
      <c r="A19" s="29">
        <v>43190</v>
      </c>
      <c r="B19" s="24"/>
      <c r="C19" s="24"/>
      <c r="D19" s="43"/>
      <c r="E19" s="25">
        <f t="shared" ref="E19:E29" si="1">E18</f>
        <v>1</v>
      </c>
      <c r="F19" s="20"/>
      <c r="G19" s="19"/>
      <c r="H19" s="19"/>
      <c r="I19" s="19"/>
      <c r="J19" s="19"/>
      <c r="K19" s="21"/>
      <c r="L19" s="19"/>
    </row>
    <row r="20" spans="1:14" x14ac:dyDescent="0.2">
      <c r="A20" s="29">
        <v>43220</v>
      </c>
      <c r="B20" s="24">
        <v>30</v>
      </c>
      <c r="C20" s="24">
        <v>30</v>
      </c>
      <c r="D20" s="43">
        <f t="shared" ref="D20:D27" si="2">IF(ISBLANK(C20),0,IF((B20/C20)&gt;1,1,(B20/C20)))</f>
        <v>1</v>
      </c>
      <c r="E20" s="25">
        <f t="shared" si="1"/>
        <v>1</v>
      </c>
      <c r="F20" s="20"/>
      <c r="G20" s="19"/>
      <c r="H20" s="19"/>
      <c r="I20" s="19"/>
      <c r="J20" s="19"/>
      <c r="K20" s="21"/>
      <c r="L20" s="19"/>
    </row>
    <row r="21" spans="1:14" x14ac:dyDescent="0.2">
      <c r="A21" s="29">
        <v>43251</v>
      </c>
      <c r="B21" s="24">
        <v>78</v>
      </c>
      <c r="C21" s="24">
        <v>78</v>
      </c>
      <c r="D21" s="43">
        <f t="shared" si="2"/>
        <v>1</v>
      </c>
      <c r="E21" s="25">
        <f t="shared" si="1"/>
        <v>1</v>
      </c>
      <c r="F21" s="20"/>
      <c r="G21" s="19"/>
      <c r="H21" s="19"/>
      <c r="I21" s="19"/>
      <c r="J21" s="19"/>
      <c r="K21" s="21"/>
      <c r="L21" s="19"/>
    </row>
    <row r="22" spans="1:14" x14ac:dyDescent="0.2">
      <c r="A22" s="29">
        <v>43281</v>
      </c>
      <c r="B22" s="24">
        <v>70</v>
      </c>
      <c r="C22" s="24">
        <v>70</v>
      </c>
      <c r="D22" s="43">
        <f t="shared" si="2"/>
        <v>1</v>
      </c>
      <c r="E22" s="25">
        <f t="shared" si="1"/>
        <v>1</v>
      </c>
      <c r="F22" s="20"/>
      <c r="G22" s="19"/>
      <c r="H22" s="19"/>
      <c r="I22" s="19"/>
      <c r="J22" s="19"/>
      <c r="K22" s="21"/>
      <c r="L22" s="19"/>
    </row>
    <row r="23" spans="1:14" x14ac:dyDescent="0.2">
      <c r="A23" s="29">
        <v>43312</v>
      </c>
      <c r="B23" s="24">
        <v>86</v>
      </c>
      <c r="C23" s="24">
        <v>86</v>
      </c>
      <c r="D23" s="43">
        <f t="shared" si="2"/>
        <v>1</v>
      </c>
      <c r="E23" s="25">
        <f t="shared" si="1"/>
        <v>1</v>
      </c>
      <c r="F23" s="20"/>
      <c r="G23" s="19"/>
      <c r="H23" s="19"/>
      <c r="I23" s="19"/>
      <c r="J23" s="19"/>
      <c r="K23" s="21"/>
      <c r="L23" s="19"/>
    </row>
    <row r="24" spans="1:14" x14ac:dyDescent="0.2">
      <c r="A24" s="29">
        <v>43343</v>
      </c>
      <c r="B24" s="24">
        <v>100</v>
      </c>
      <c r="C24" s="24">
        <v>100</v>
      </c>
      <c r="D24" s="43">
        <f t="shared" si="2"/>
        <v>1</v>
      </c>
      <c r="E24" s="25">
        <f t="shared" si="1"/>
        <v>1</v>
      </c>
      <c r="F24" s="20"/>
      <c r="G24" s="19"/>
      <c r="H24" s="19"/>
      <c r="I24" s="19"/>
      <c r="J24" s="19"/>
      <c r="K24" s="21"/>
      <c r="L24" s="19"/>
    </row>
    <row r="25" spans="1:14" x14ac:dyDescent="0.2">
      <c r="A25" s="29">
        <v>43373</v>
      </c>
      <c r="B25" s="24">
        <v>86</v>
      </c>
      <c r="C25" s="24">
        <v>86</v>
      </c>
      <c r="D25" s="43">
        <f t="shared" si="2"/>
        <v>1</v>
      </c>
      <c r="E25" s="25">
        <f t="shared" si="1"/>
        <v>1</v>
      </c>
      <c r="F25" s="20"/>
      <c r="G25" s="19"/>
      <c r="H25" s="19"/>
      <c r="I25" s="19"/>
      <c r="J25" s="19"/>
      <c r="K25" s="21"/>
      <c r="L25" s="19"/>
    </row>
    <row r="26" spans="1:14" x14ac:dyDescent="0.2">
      <c r="A26" s="29">
        <v>43404</v>
      </c>
      <c r="B26" s="24">
        <v>44</v>
      </c>
      <c r="C26" s="24">
        <v>44</v>
      </c>
      <c r="D26" s="43">
        <f t="shared" si="2"/>
        <v>1</v>
      </c>
      <c r="E26" s="25">
        <f t="shared" si="1"/>
        <v>1</v>
      </c>
      <c r="F26" s="20"/>
      <c r="G26" s="19"/>
      <c r="H26" s="19"/>
      <c r="I26" s="19"/>
      <c r="J26" s="19"/>
      <c r="K26" s="21"/>
      <c r="L26" s="19"/>
    </row>
    <row r="27" spans="1:14" x14ac:dyDescent="0.2">
      <c r="A27" s="29">
        <v>43434</v>
      </c>
      <c r="B27" s="24">
        <v>60</v>
      </c>
      <c r="C27" s="24">
        <v>60</v>
      </c>
      <c r="D27" s="43">
        <f t="shared" si="2"/>
        <v>1</v>
      </c>
      <c r="E27" s="25">
        <f t="shared" si="1"/>
        <v>1</v>
      </c>
      <c r="F27" s="20"/>
      <c r="G27" s="19"/>
      <c r="H27" s="19"/>
      <c r="I27" s="19"/>
      <c r="J27" s="19"/>
      <c r="K27" s="21"/>
      <c r="L27" s="19"/>
    </row>
    <row r="28" spans="1:14" x14ac:dyDescent="0.2">
      <c r="A28" s="29">
        <v>43465</v>
      </c>
      <c r="B28" s="24"/>
      <c r="C28" s="24"/>
      <c r="D28" s="43"/>
      <c r="E28" s="25">
        <f t="shared" si="1"/>
        <v>1</v>
      </c>
      <c r="F28" s="20"/>
      <c r="G28" s="19"/>
      <c r="H28" s="19"/>
      <c r="I28" s="19"/>
      <c r="J28" s="19"/>
      <c r="K28" s="21"/>
      <c r="L28" s="19"/>
    </row>
    <row r="29" spans="1:14" ht="11.25" customHeight="1" x14ac:dyDescent="0.2">
      <c r="A29" s="22" t="s">
        <v>20</v>
      </c>
      <c r="B29" s="31">
        <f>SUM(B17:B28)</f>
        <v>613</v>
      </c>
      <c r="C29" s="31">
        <f>SUM(C17:C28)</f>
        <v>615</v>
      </c>
      <c r="D29" s="44">
        <f>IF(ISBLANK(C29),0,AVERAGE(D17:D28))</f>
        <v>0.99635701275045541</v>
      </c>
      <c r="E29" s="32">
        <f t="shared" si="1"/>
        <v>1</v>
      </c>
      <c r="F29" s="20"/>
      <c r="G29" s="19"/>
      <c r="H29" s="19"/>
      <c r="I29" s="19"/>
      <c r="J29" s="19"/>
      <c r="K29" s="21"/>
    </row>
    <row r="30" spans="1:14" ht="11.25" customHeight="1" x14ac:dyDescent="0.2">
      <c r="A30" s="33" t="s">
        <v>29</v>
      </c>
      <c r="B30" s="132" t="s">
        <v>31</v>
      </c>
      <c r="C30" s="133"/>
      <c r="D30" s="40" t="s">
        <v>36</v>
      </c>
      <c r="E30" s="38" t="s">
        <v>30</v>
      </c>
      <c r="F30" s="19"/>
      <c r="G30" s="19"/>
      <c r="H30" s="19"/>
      <c r="I30" s="19"/>
      <c r="J30" s="19"/>
      <c r="K30" s="21"/>
    </row>
    <row r="31" spans="1:14" ht="11.25" customHeight="1" x14ac:dyDescent="0.2">
      <c r="A31" s="30" t="s">
        <v>32</v>
      </c>
      <c r="B31" s="134" t="s">
        <v>34</v>
      </c>
      <c r="C31" s="135"/>
      <c r="D31" s="41" t="s">
        <v>33</v>
      </c>
      <c r="E31" s="39" t="s">
        <v>35</v>
      </c>
      <c r="F31" s="26"/>
      <c r="G31" s="26"/>
      <c r="H31" s="26"/>
      <c r="I31" s="26"/>
      <c r="J31" s="26"/>
      <c r="K31" s="27"/>
      <c r="M31" s="45"/>
    </row>
    <row r="32" spans="1:14" x14ac:dyDescent="0.2">
      <c r="A32" s="96" t="s">
        <v>21</v>
      </c>
      <c r="B32" s="97"/>
      <c r="C32" s="97"/>
      <c r="D32" s="97"/>
      <c r="E32" s="97"/>
      <c r="F32" s="98"/>
      <c r="G32" s="99"/>
      <c r="H32" s="100" t="s">
        <v>22</v>
      </c>
      <c r="I32" s="101"/>
      <c r="J32" s="101"/>
      <c r="K32" s="102"/>
      <c r="M32" s="45"/>
      <c r="N32" s="46"/>
    </row>
    <row r="33" spans="1:11" ht="36" customHeight="1" x14ac:dyDescent="0.2">
      <c r="A33" s="48">
        <f>A17</f>
        <v>43130</v>
      </c>
      <c r="B33" s="166" t="s">
        <v>48</v>
      </c>
      <c r="C33" s="166"/>
      <c r="D33" s="166"/>
      <c r="E33" s="166"/>
      <c r="F33" s="166"/>
      <c r="G33" s="167"/>
      <c r="H33" s="92"/>
      <c r="I33" s="93"/>
      <c r="J33" s="93"/>
      <c r="K33" s="94"/>
    </row>
    <row r="34" spans="1:11" ht="36" customHeight="1" x14ac:dyDescent="0.2">
      <c r="A34" s="64"/>
      <c r="B34" s="65"/>
      <c r="C34" s="65"/>
      <c r="D34" s="65"/>
      <c r="E34" s="65"/>
      <c r="F34" s="65"/>
      <c r="G34" s="66"/>
      <c r="H34" s="67"/>
      <c r="I34" s="68"/>
      <c r="J34" s="68"/>
      <c r="K34" s="69"/>
    </row>
    <row r="35" spans="1:11" ht="36" customHeight="1" x14ac:dyDescent="0.2">
      <c r="A35" s="47">
        <f>A18</f>
        <v>43159</v>
      </c>
      <c r="B35" s="78" t="s">
        <v>49</v>
      </c>
      <c r="C35" s="78"/>
      <c r="D35" s="78"/>
      <c r="E35" s="78"/>
      <c r="F35" s="78"/>
      <c r="G35" s="95"/>
      <c r="H35" s="67"/>
      <c r="I35" s="68"/>
      <c r="J35" s="68"/>
      <c r="K35" s="69"/>
    </row>
    <row r="36" spans="1:11" ht="36" customHeight="1" x14ac:dyDescent="0.2">
      <c r="A36" s="64"/>
      <c r="B36" s="65"/>
      <c r="C36" s="65"/>
      <c r="D36" s="65"/>
      <c r="E36" s="65"/>
      <c r="F36" s="65"/>
      <c r="G36" s="66"/>
      <c r="H36" s="67"/>
      <c r="I36" s="68"/>
      <c r="J36" s="68"/>
      <c r="K36" s="69"/>
    </row>
    <row r="37" spans="1:11" ht="36" customHeight="1" x14ac:dyDescent="0.2">
      <c r="A37" s="47">
        <f>A19</f>
        <v>43190</v>
      </c>
      <c r="B37" s="78" t="s">
        <v>50</v>
      </c>
      <c r="C37" s="79"/>
      <c r="D37" s="79"/>
      <c r="E37" s="79"/>
      <c r="F37" s="79"/>
      <c r="G37" s="80"/>
      <c r="H37" s="67"/>
      <c r="I37" s="68"/>
      <c r="J37" s="68"/>
      <c r="K37" s="69"/>
    </row>
    <row r="38" spans="1:11" ht="36" customHeight="1" x14ac:dyDescent="0.2">
      <c r="A38" s="64"/>
      <c r="B38" s="65"/>
      <c r="C38" s="65"/>
      <c r="D38" s="65"/>
      <c r="E38" s="65"/>
      <c r="F38" s="65"/>
      <c r="G38" s="66"/>
      <c r="H38" s="67"/>
      <c r="I38" s="68"/>
      <c r="J38" s="68"/>
      <c r="K38" s="69"/>
    </row>
    <row r="39" spans="1:11" ht="36" customHeight="1" x14ac:dyDescent="0.2">
      <c r="A39" s="47">
        <f>A20</f>
        <v>43220</v>
      </c>
      <c r="B39" s="78" t="s">
        <v>51</v>
      </c>
      <c r="C39" s="79"/>
      <c r="D39" s="79"/>
      <c r="E39" s="79"/>
      <c r="F39" s="79"/>
      <c r="G39" s="80"/>
      <c r="H39" s="67"/>
      <c r="I39" s="68"/>
      <c r="J39" s="68"/>
      <c r="K39" s="69"/>
    </row>
    <row r="40" spans="1:11" ht="36" customHeight="1" x14ac:dyDescent="0.2">
      <c r="A40" s="64"/>
      <c r="B40" s="65"/>
      <c r="C40" s="65"/>
      <c r="D40" s="65"/>
      <c r="E40" s="65"/>
      <c r="F40" s="65"/>
      <c r="G40" s="66"/>
      <c r="H40" s="67"/>
      <c r="I40" s="68"/>
      <c r="J40" s="68"/>
      <c r="K40" s="69"/>
    </row>
    <row r="41" spans="1:11" ht="55.5" customHeight="1" x14ac:dyDescent="0.2">
      <c r="A41" s="47">
        <f>A21</f>
        <v>43251</v>
      </c>
      <c r="B41" s="78" t="s">
        <v>52</v>
      </c>
      <c r="C41" s="79"/>
      <c r="D41" s="79"/>
      <c r="E41" s="79"/>
      <c r="F41" s="79"/>
      <c r="G41" s="80"/>
      <c r="H41" s="67"/>
      <c r="I41" s="68"/>
      <c r="J41" s="68"/>
      <c r="K41" s="69"/>
    </row>
    <row r="42" spans="1:11" ht="36" customHeight="1" x14ac:dyDescent="0.2">
      <c r="A42" s="64"/>
      <c r="B42" s="65"/>
      <c r="C42" s="65"/>
      <c r="D42" s="65"/>
      <c r="E42" s="65"/>
      <c r="F42" s="65"/>
      <c r="G42" s="66"/>
      <c r="H42" s="67"/>
      <c r="I42" s="68"/>
      <c r="J42" s="68"/>
      <c r="K42" s="69"/>
    </row>
    <row r="43" spans="1:11" ht="36" customHeight="1" x14ac:dyDescent="0.2">
      <c r="A43" s="47">
        <f>A22</f>
        <v>43281</v>
      </c>
      <c r="B43" s="169" t="s">
        <v>90</v>
      </c>
      <c r="C43" s="170"/>
      <c r="D43" s="170"/>
      <c r="E43" s="170"/>
      <c r="F43" s="170"/>
      <c r="G43" s="171"/>
      <c r="H43" s="67"/>
      <c r="I43" s="68"/>
      <c r="J43" s="68"/>
      <c r="K43" s="69"/>
    </row>
    <row r="44" spans="1:11" ht="36" customHeight="1" x14ac:dyDescent="0.2">
      <c r="A44" s="64"/>
      <c r="B44" s="65"/>
      <c r="C44" s="65"/>
      <c r="D44" s="65"/>
      <c r="E44" s="65"/>
      <c r="F44" s="65"/>
      <c r="G44" s="66"/>
      <c r="H44" s="67"/>
      <c r="I44" s="68"/>
      <c r="J44" s="68"/>
      <c r="K44" s="69"/>
    </row>
    <row r="45" spans="1:11" ht="68.25" customHeight="1" x14ac:dyDescent="0.2">
      <c r="A45" s="47">
        <f>A23</f>
        <v>43312</v>
      </c>
      <c r="B45" s="78" t="s">
        <v>91</v>
      </c>
      <c r="C45" s="79"/>
      <c r="D45" s="79"/>
      <c r="E45" s="79"/>
      <c r="F45" s="79"/>
      <c r="G45" s="80"/>
      <c r="H45" s="67"/>
      <c r="I45" s="68"/>
      <c r="J45" s="68"/>
      <c r="K45" s="69"/>
    </row>
    <row r="46" spans="1:11" ht="36" customHeight="1" x14ac:dyDescent="0.2">
      <c r="A46" s="64"/>
      <c r="B46" s="65"/>
      <c r="C46" s="65"/>
      <c r="D46" s="65"/>
      <c r="E46" s="65"/>
      <c r="F46" s="65"/>
      <c r="G46" s="66"/>
      <c r="H46" s="67"/>
      <c r="I46" s="68"/>
      <c r="J46" s="68"/>
      <c r="K46" s="69"/>
    </row>
    <row r="47" spans="1:11" ht="70.5" customHeight="1" x14ac:dyDescent="0.2">
      <c r="A47" s="47">
        <f>A24</f>
        <v>43343</v>
      </c>
      <c r="B47" s="78" t="s">
        <v>92</v>
      </c>
      <c r="C47" s="79"/>
      <c r="D47" s="79"/>
      <c r="E47" s="79"/>
      <c r="F47" s="79"/>
      <c r="G47" s="80"/>
      <c r="H47" s="67"/>
      <c r="I47" s="68"/>
      <c r="J47" s="68"/>
      <c r="K47" s="69"/>
    </row>
    <row r="48" spans="1:11" ht="36" customHeight="1" x14ac:dyDescent="0.2">
      <c r="A48" s="64"/>
      <c r="B48" s="65"/>
      <c r="C48" s="65"/>
      <c r="D48" s="65"/>
      <c r="E48" s="65"/>
      <c r="F48" s="65"/>
      <c r="G48" s="66"/>
      <c r="H48" s="67"/>
      <c r="I48" s="68"/>
      <c r="J48" s="68"/>
      <c r="K48" s="69"/>
    </row>
    <row r="49" spans="1:11" ht="129" customHeight="1" x14ac:dyDescent="0.2">
      <c r="A49" s="47">
        <f>A25</f>
        <v>43373</v>
      </c>
      <c r="B49" s="172" t="s">
        <v>93</v>
      </c>
      <c r="C49" s="173"/>
      <c r="D49" s="173"/>
      <c r="E49" s="173"/>
      <c r="F49" s="173"/>
      <c r="G49" s="174"/>
      <c r="H49" s="67"/>
      <c r="I49" s="68"/>
      <c r="J49" s="68"/>
      <c r="K49" s="69"/>
    </row>
    <row r="50" spans="1:11" ht="36" customHeight="1" x14ac:dyDescent="0.2">
      <c r="A50" s="64"/>
      <c r="B50" s="65"/>
      <c r="C50" s="65"/>
      <c r="D50" s="65"/>
      <c r="E50" s="65"/>
      <c r="F50" s="65"/>
      <c r="G50" s="66"/>
      <c r="H50" s="67"/>
      <c r="I50" s="68"/>
      <c r="J50" s="68"/>
      <c r="K50" s="69"/>
    </row>
    <row r="51" spans="1:11" ht="154.5" customHeight="1" x14ac:dyDescent="0.2">
      <c r="A51" s="47">
        <f>A26</f>
        <v>43404</v>
      </c>
      <c r="B51" s="78" t="s">
        <v>125</v>
      </c>
      <c r="C51" s="79"/>
      <c r="D51" s="79"/>
      <c r="E51" s="79"/>
      <c r="F51" s="79"/>
      <c r="G51" s="80"/>
      <c r="H51" s="67"/>
      <c r="I51" s="68"/>
      <c r="J51" s="68"/>
      <c r="K51" s="69"/>
    </row>
    <row r="52" spans="1:11" ht="36" customHeight="1" x14ac:dyDescent="0.2">
      <c r="A52" s="64"/>
      <c r="B52" s="65"/>
      <c r="C52" s="65"/>
      <c r="D52" s="65"/>
      <c r="E52" s="65"/>
      <c r="F52" s="65"/>
      <c r="G52" s="66"/>
      <c r="H52" s="67"/>
      <c r="I52" s="68"/>
      <c r="J52" s="68"/>
      <c r="K52" s="69"/>
    </row>
    <row r="53" spans="1:11" ht="81" customHeight="1" x14ac:dyDescent="0.2">
      <c r="A53" s="47">
        <f>A27</f>
        <v>43434</v>
      </c>
      <c r="B53" s="154" t="s">
        <v>127</v>
      </c>
      <c r="C53" s="155"/>
      <c r="D53" s="155"/>
      <c r="E53" s="155"/>
      <c r="F53" s="155"/>
      <c r="G53" s="156"/>
      <c r="H53" s="87"/>
      <c r="I53" s="88"/>
      <c r="J53" s="88"/>
      <c r="K53" s="89"/>
    </row>
    <row r="54" spans="1:11" ht="36" customHeight="1" x14ac:dyDescent="0.2">
      <c r="A54" s="64"/>
      <c r="B54" s="65"/>
      <c r="C54" s="65"/>
      <c r="D54" s="65"/>
      <c r="E54" s="65"/>
      <c r="F54" s="65"/>
      <c r="G54" s="66"/>
      <c r="H54" s="67"/>
      <c r="I54" s="68"/>
      <c r="J54" s="68"/>
      <c r="K54" s="69"/>
    </row>
    <row r="55" spans="1:11" ht="36" customHeight="1" x14ac:dyDescent="0.2">
      <c r="A55" s="47">
        <f>A28</f>
        <v>43465</v>
      </c>
      <c r="B55" s="65"/>
      <c r="C55" s="70"/>
      <c r="D55" s="70"/>
      <c r="E55" s="70"/>
      <c r="F55" s="70"/>
      <c r="G55" s="71"/>
      <c r="H55" s="67"/>
      <c r="I55" s="68"/>
      <c r="J55" s="68"/>
      <c r="K55" s="69"/>
    </row>
    <row r="56" spans="1:11" ht="36" customHeight="1" x14ac:dyDescent="0.2">
      <c r="A56" s="72"/>
      <c r="B56" s="73"/>
      <c r="C56" s="73"/>
      <c r="D56" s="73"/>
      <c r="E56" s="73"/>
      <c r="F56" s="73"/>
      <c r="G56" s="74"/>
      <c r="H56" s="75"/>
      <c r="I56" s="76"/>
      <c r="J56" s="76"/>
      <c r="K56" s="77"/>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H44:K44"/>
    <mergeCell ref="H45:K45"/>
    <mergeCell ref="H46:K46"/>
    <mergeCell ref="H47:K47"/>
    <mergeCell ref="H54:K54"/>
    <mergeCell ref="H48:K48"/>
    <mergeCell ref="H49:K49"/>
    <mergeCell ref="H50:K50"/>
    <mergeCell ref="H51:K51"/>
    <mergeCell ref="H52:K52"/>
    <mergeCell ref="I1:K1"/>
    <mergeCell ref="B2:H3"/>
    <mergeCell ref="I2:K2"/>
    <mergeCell ref="I3:K3"/>
    <mergeCell ref="A9:A10"/>
    <mergeCell ref="B8:K8"/>
    <mergeCell ref="B9:K10"/>
    <mergeCell ref="H35:K35"/>
    <mergeCell ref="H36:K36"/>
    <mergeCell ref="A36:G36"/>
    <mergeCell ref="B5:C5"/>
    <mergeCell ref="D5:F5"/>
    <mergeCell ref="H5:K5"/>
    <mergeCell ref="A14:E15"/>
    <mergeCell ref="A32:G32"/>
    <mergeCell ref="H32:K32"/>
    <mergeCell ref="H33:K33"/>
    <mergeCell ref="A34:G34"/>
    <mergeCell ref="H34:K34"/>
    <mergeCell ref="H12:K12"/>
    <mergeCell ref="B12:F12"/>
    <mergeCell ref="B49:G49"/>
    <mergeCell ref="B51:G51"/>
    <mergeCell ref="A46:G46"/>
    <mergeCell ref="A1:A3"/>
    <mergeCell ref="B30:C30"/>
    <mergeCell ref="B31:C31"/>
    <mergeCell ref="B1:H1"/>
    <mergeCell ref="H43:K43"/>
    <mergeCell ref="H40:K40"/>
    <mergeCell ref="H41:K41"/>
    <mergeCell ref="H42:K42"/>
    <mergeCell ref="H37:K37"/>
    <mergeCell ref="H38:K38"/>
    <mergeCell ref="H39:K39"/>
    <mergeCell ref="A38:G38"/>
    <mergeCell ref="A42:G42"/>
    <mergeCell ref="A44:G44"/>
    <mergeCell ref="A48:G48"/>
    <mergeCell ref="B33:G33"/>
    <mergeCell ref="B35:G35"/>
    <mergeCell ref="B37:G37"/>
    <mergeCell ref="B39:G39"/>
    <mergeCell ref="B41:G41"/>
    <mergeCell ref="B45:G45"/>
    <mergeCell ref="B47:G47"/>
    <mergeCell ref="A40:G40"/>
    <mergeCell ref="B43:G43"/>
    <mergeCell ref="B55:G55"/>
    <mergeCell ref="H53:K53"/>
    <mergeCell ref="A56:G56"/>
    <mergeCell ref="A50:G50"/>
    <mergeCell ref="A52:G52"/>
    <mergeCell ref="A54:G54"/>
    <mergeCell ref="B53:G53"/>
    <mergeCell ref="H55:K55"/>
    <mergeCell ref="H56:K56"/>
  </mergeCells>
  <conditionalFormatting sqref="D17">
    <cfRule type="containsBlanks" dxfId="87" priority="86">
      <formula>LEN(TRIM(D17))=0</formula>
    </cfRule>
    <cfRule type="cellIs" dxfId="86" priority="87" operator="lessThan">
      <formula>0.7</formula>
    </cfRule>
    <cfRule type="cellIs" dxfId="85" priority="88" operator="greaterThan">
      <formula>0.9</formula>
    </cfRule>
    <cfRule type="cellIs" dxfId="84" priority="89" operator="between">
      <formula>0.7</formula>
      <formula>0.9</formula>
    </cfRule>
    <cfRule type="colorScale" priority="90">
      <colorScale>
        <cfvo type="percent" val="0.69"/>
        <cfvo type="percent" val="0.7"/>
        <cfvo type="percent" val="0.9"/>
        <color rgb="FFF8696B"/>
        <color rgb="FFFFEB84"/>
        <color rgb="FF63BE7B"/>
      </colorScale>
    </cfRule>
  </conditionalFormatting>
  <conditionalFormatting sqref="D17">
    <cfRule type="containsBlanks" dxfId="83" priority="76">
      <formula>LEN(TRIM(D17))=0</formula>
    </cfRule>
    <cfRule type="cellIs" dxfId="82" priority="77" operator="lessThan">
      <formula>0.7</formula>
    </cfRule>
    <cfRule type="cellIs" dxfId="81" priority="78" operator="greaterThan">
      <formula>0.9</formula>
    </cfRule>
    <cfRule type="cellIs" dxfId="80" priority="79" operator="between">
      <formula>0.7</formula>
      <formula>0.9</formula>
    </cfRule>
    <cfRule type="colorScale" priority="80">
      <colorScale>
        <cfvo type="percent" val="0.69"/>
        <cfvo type="percent" val="0.7"/>
        <cfvo type="percent" val="0.9"/>
        <color rgb="FFF8696B"/>
        <color rgb="FFFFEB84"/>
        <color rgb="FF63BE7B"/>
      </colorScale>
    </cfRule>
  </conditionalFormatting>
  <conditionalFormatting sqref="D18:D28">
    <cfRule type="containsBlanks" dxfId="79" priority="26">
      <formula>LEN(TRIM(D18))=0</formula>
    </cfRule>
    <cfRule type="cellIs" dxfId="78" priority="27" operator="lessThan">
      <formula>0.7</formula>
    </cfRule>
    <cfRule type="cellIs" dxfId="77" priority="28" operator="greaterThan">
      <formula>0.9</formula>
    </cfRule>
    <cfRule type="cellIs" dxfId="76"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2:D28">
    <cfRule type="containsBlanks" dxfId="75" priority="21">
      <formula>LEN(TRIM(D22))=0</formula>
    </cfRule>
    <cfRule type="cellIs" dxfId="74" priority="22" operator="lessThan">
      <formula>0.7</formula>
    </cfRule>
    <cfRule type="cellIs" dxfId="73" priority="23" operator="greaterThan">
      <formula>0.9</formula>
    </cfRule>
    <cfRule type="cellIs" dxfId="72"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18:D28">
    <cfRule type="containsBlanks" dxfId="71" priority="16">
      <formula>LEN(TRIM(D18))=0</formula>
    </cfRule>
    <cfRule type="cellIs" dxfId="70" priority="17" operator="lessThan">
      <formula>0.7</formula>
    </cfRule>
    <cfRule type="cellIs" dxfId="69" priority="18" operator="greaterThan">
      <formula>0.9</formula>
    </cfRule>
    <cfRule type="cellIs" dxfId="68"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67" priority="11">
      <formula>LEN(TRIM(D29))=0</formula>
    </cfRule>
    <cfRule type="cellIs" dxfId="66" priority="12" operator="lessThan">
      <formula>0.7</formula>
    </cfRule>
    <cfRule type="cellIs" dxfId="65" priority="13" operator="greaterThan">
      <formula>0.9</formula>
    </cfRule>
    <cfRule type="cellIs" dxfId="64"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63" priority="6">
      <formula>LEN(TRIM(D29))=0</formula>
    </cfRule>
    <cfRule type="cellIs" dxfId="62" priority="7" operator="lessThan">
      <formula>0.7</formula>
    </cfRule>
    <cfRule type="cellIs" dxfId="61" priority="8" operator="greaterThan">
      <formula>0.9</formula>
    </cfRule>
    <cfRule type="cellIs" dxfId="60"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59" priority="1">
      <formula>LEN(TRIM(D29))=0</formula>
    </cfRule>
    <cfRule type="cellIs" dxfId="58" priority="2" operator="lessThan">
      <formula>0.7</formula>
    </cfRule>
    <cfRule type="cellIs" dxfId="57" priority="3" operator="greaterThan">
      <formula>0.9</formula>
    </cfRule>
    <cfRule type="cellIs" dxfId="56"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Option Button 1">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1026" r:id="rId6" name="Option Button 2">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1027" r:id="rId7" name="Option Button 3">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1028" r:id="rId8" name="Option Button 4">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1029" r:id="rId9" name="Option Button 5">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opLeftCell="A4" workbookViewId="0">
      <selection activeCell="C29" sqref="C29"/>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36"/>
      <c r="B1" s="139" t="s">
        <v>28</v>
      </c>
      <c r="C1" s="140"/>
      <c r="D1" s="140"/>
      <c r="E1" s="140"/>
      <c r="F1" s="140"/>
      <c r="G1" s="140"/>
      <c r="H1" s="141"/>
      <c r="I1" s="142" t="s">
        <v>26</v>
      </c>
      <c r="J1" s="143"/>
      <c r="K1" s="144"/>
    </row>
    <row r="2" spans="1:12" ht="24" customHeight="1" x14ac:dyDescent="0.2">
      <c r="A2" s="137"/>
      <c r="B2" s="145" t="s">
        <v>0</v>
      </c>
      <c r="C2" s="146"/>
      <c r="D2" s="146"/>
      <c r="E2" s="146"/>
      <c r="F2" s="146"/>
      <c r="G2" s="146"/>
      <c r="H2" s="147"/>
      <c r="I2" s="151" t="s">
        <v>37</v>
      </c>
      <c r="J2" s="152"/>
      <c r="K2" s="153"/>
    </row>
    <row r="3" spans="1:12" ht="24" customHeight="1" x14ac:dyDescent="0.2">
      <c r="A3" s="138"/>
      <c r="B3" s="148"/>
      <c r="C3" s="149"/>
      <c r="D3" s="149"/>
      <c r="E3" s="149"/>
      <c r="F3" s="149"/>
      <c r="G3" s="149"/>
      <c r="H3" s="150"/>
      <c r="I3" s="151" t="s">
        <v>38</v>
      </c>
      <c r="J3" s="152"/>
      <c r="K3" s="153"/>
    </row>
    <row r="5" spans="1:12" ht="50.1" customHeight="1" x14ac:dyDescent="0.2">
      <c r="A5" s="2" t="s">
        <v>39</v>
      </c>
      <c r="B5" s="100" t="s">
        <v>1</v>
      </c>
      <c r="C5" s="102"/>
      <c r="D5" s="103" t="s">
        <v>41</v>
      </c>
      <c r="E5" s="104"/>
      <c r="F5" s="105"/>
      <c r="G5" s="3" t="s">
        <v>2</v>
      </c>
      <c r="H5" s="106" t="s">
        <v>96</v>
      </c>
      <c r="I5" s="107"/>
      <c r="J5" s="107"/>
      <c r="K5" s="108"/>
    </row>
    <row r="6" spans="1:12" x14ac:dyDescent="0.2">
      <c r="A6" s="3" t="s">
        <v>3</v>
      </c>
      <c r="B6" s="49" t="s">
        <v>40</v>
      </c>
      <c r="C6" s="50"/>
      <c r="D6" s="50"/>
      <c r="E6" s="51"/>
      <c r="F6" s="51"/>
      <c r="G6" s="50"/>
      <c r="H6" s="51"/>
      <c r="I6" s="51"/>
      <c r="J6" s="51"/>
      <c r="K6" s="52"/>
    </row>
    <row r="7" spans="1:12" x14ac:dyDescent="0.2">
      <c r="A7" s="5" t="s">
        <v>4</v>
      </c>
      <c r="B7" s="54" t="s">
        <v>47</v>
      </c>
      <c r="C7" s="55"/>
      <c r="D7" s="55"/>
      <c r="E7" s="55"/>
      <c r="F7" s="56"/>
      <c r="G7" s="3" t="s">
        <v>5</v>
      </c>
      <c r="H7" s="6" t="s">
        <v>6</v>
      </c>
      <c r="I7" s="7"/>
      <c r="J7" s="8" t="s">
        <v>7</v>
      </c>
      <c r="K7" s="53">
        <v>71</v>
      </c>
    </row>
    <row r="8" spans="1:12" x14ac:dyDescent="0.2">
      <c r="A8" s="9" t="s">
        <v>8</v>
      </c>
      <c r="B8" s="162" t="s">
        <v>95</v>
      </c>
      <c r="C8" s="163"/>
      <c r="D8" s="163"/>
      <c r="E8" s="163"/>
      <c r="F8" s="163"/>
      <c r="G8" s="163"/>
      <c r="H8" s="163"/>
      <c r="I8" s="163"/>
      <c r="J8" s="163"/>
      <c r="K8" s="164"/>
    </row>
    <row r="9" spans="1:12" x14ac:dyDescent="0.2">
      <c r="A9" s="112" t="s">
        <v>9</v>
      </c>
      <c r="B9" s="114" t="s">
        <v>76</v>
      </c>
      <c r="C9" s="115"/>
      <c r="D9" s="115"/>
      <c r="E9" s="115"/>
      <c r="F9" s="115"/>
      <c r="G9" s="115"/>
      <c r="H9" s="115"/>
      <c r="I9" s="115"/>
      <c r="J9" s="115"/>
      <c r="K9" s="116"/>
    </row>
    <row r="10" spans="1:12" ht="11.25" customHeight="1" x14ac:dyDescent="0.2">
      <c r="A10" s="113"/>
      <c r="B10" s="117"/>
      <c r="C10" s="118"/>
      <c r="D10" s="118"/>
      <c r="E10" s="118"/>
      <c r="F10" s="118"/>
      <c r="G10" s="118"/>
      <c r="H10" s="118"/>
      <c r="I10" s="118"/>
      <c r="J10" s="118"/>
      <c r="K10" s="119"/>
    </row>
    <row r="11" spans="1:12" x14ac:dyDescent="0.2">
      <c r="A11" s="3" t="s">
        <v>10</v>
      </c>
      <c r="B11" s="4" t="s">
        <v>11</v>
      </c>
      <c r="C11" s="10"/>
      <c r="D11" s="10"/>
      <c r="E11" s="11"/>
      <c r="F11" s="12"/>
      <c r="G11" s="3" t="s">
        <v>12</v>
      </c>
      <c r="H11" s="57">
        <v>1</v>
      </c>
      <c r="I11" s="34"/>
      <c r="J11" s="35"/>
      <c r="K11" s="42"/>
    </row>
    <row r="12" spans="1:12" ht="24" customHeight="1" x14ac:dyDescent="0.2">
      <c r="A12" s="13" t="s">
        <v>13</v>
      </c>
      <c r="B12" s="120" t="str">
        <f>B6</f>
        <v>Gestión de Recursos Fisicos</v>
      </c>
      <c r="C12" s="121"/>
      <c r="D12" s="121"/>
      <c r="E12" s="121"/>
      <c r="F12" s="122"/>
      <c r="G12" s="3" t="s">
        <v>14</v>
      </c>
      <c r="H12" s="123" t="s">
        <v>75</v>
      </c>
      <c r="I12" s="124"/>
      <c r="J12" s="124"/>
      <c r="K12" s="125"/>
    </row>
    <row r="13" spans="1:12" ht="12" customHeight="1" x14ac:dyDescent="0.2">
      <c r="A13" s="13" t="s">
        <v>15</v>
      </c>
      <c r="B13" s="14" t="s">
        <v>16</v>
      </c>
      <c r="C13" s="7"/>
      <c r="D13" s="7"/>
      <c r="E13" s="7"/>
      <c r="F13" s="7"/>
      <c r="G13" s="7"/>
      <c r="H13" s="7"/>
      <c r="I13" s="7"/>
      <c r="J13" s="7"/>
      <c r="K13" s="15"/>
    </row>
    <row r="14" spans="1:12" ht="11.25" customHeight="1" x14ac:dyDescent="0.2">
      <c r="A14" s="126" t="s">
        <v>25</v>
      </c>
      <c r="B14" s="127"/>
      <c r="C14" s="127"/>
      <c r="D14" s="127"/>
      <c r="E14" s="128"/>
      <c r="F14" s="16"/>
      <c r="G14" s="17"/>
      <c r="H14" s="17"/>
      <c r="I14" s="17"/>
      <c r="J14" s="17"/>
      <c r="K14" s="18"/>
      <c r="L14" s="19"/>
    </row>
    <row r="15" spans="1:12" ht="11.25" customHeight="1" x14ac:dyDescent="0.2">
      <c r="A15" s="129"/>
      <c r="B15" s="130"/>
      <c r="C15" s="130"/>
      <c r="D15" s="130"/>
      <c r="E15" s="131"/>
      <c r="F15" s="20"/>
      <c r="G15" s="19"/>
      <c r="H15" s="19"/>
      <c r="I15" s="19"/>
      <c r="J15" s="19"/>
      <c r="K15" s="21"/>
      <c r="L15" s="19"/>
    </row>
    <row r="16" spans="1:12" x14ac:dyDescent="0.2">
      <c r="A16" s="22" t="s">
        <v>17</v>
      </c>
      <c r="B16" s="36" t="s">
        <v>73</v>
      </c>
      <c r="C16" s="37" t="s">
        <v>74</v>
      </c>
      <c r="D16" s="22" t="s">
        <v>18</v>
      </c>
      <c r="E16" s="23" t="s">
        <v>19</v>
      </c>
      <c r="F16" s="20"/>
      <c r="G16" s="19"/>
      <c r="H16" s="19"/>
      <c r="I16" s="19"/>
      <c r="J16" s="19"/>
      <c r="K16" s="21"/>
      <c r="L16" s="19"/>
    </row>
    <row r="17" spans="1:14" x14ac:dyDescent="0.2">
      <c r="A17" s="29">
        <v>43130</v>
      </c>
      <c r="B17" s="24"/>
      <c r="C17" s="24"/>
      <c r="D17" s="43"/>
      <c r="E17" s="25">
        <f>H11</f>
        <v>1</v>
      </c>
      <c r="F17" s="20"/>
      <c r="G17" s="19"/>
      <c r="H17" s="19"/>
      <c r="I17" s="19"/>
      <c r="J17" s="19"/>
      <c r="K17" s="21"/>
      <c r="L17" s="19"/>
    </row>
    <row r="18" spans="1:14" x14ac:dyDescent="0.2">
      <c r="A18" s="29">
        <v>43159</v>
      </c>
      <c r="B18" s="24"/>
      <c r="C18" s="24"/>
      <c r="D18" s="43"/>
      <c r="E18" s="25">
        <f>E17</f>
        <v>1</v>
      </c>
      <c r="F18" s="20"/>
      <c r="G18" s="19"/>
      <c r="H18" s="19"/>
      <c r="I18" s="19"/>
      <c r="J18" s="19"/>
      <c r="K18" s="21"/>
      <c r="L18" s="19"/>
    </row>
    <row r="19" spans="1:14" x14ac:dyDescent="0.2">
      <c r="A19" s="29">
        <v>43190</v>
      </c>
      <c r="B19" s="24">
        <v>9</v>
      </c>
      <c r="C19" s="24">
        <v>9</v>
      </c>
      <c r="D19" s="43">
        <f>IF(ISBLANK(C19),0,IF((B19/C19)&gt;1,1,(B19/C19)))</f>
        <v>1</v>
      </c>
      <c r="E19" s="25">
        <f t="shared" ref="E19:E29" si="0">E18</f>
        <v>1</v>
      </c>
      <c r="F19" s="20"/>
      <c r="G19" s="19"/>
      <c r="H19" s="19"/>
      <c r="I19" s="19"/>
      <c r="J19" s="19"/>
      <c r="K19" s="21"/>
      <c r="L19" s="19"/>
    </row>
    <row r="20" spans="1:14" x14ac:dyDescent="0.2">
      <c r="A20" s="29">
        <v>43220</v>
      </c>
      <c r="B20" s="24"/>
      <c r="C20" s="24"/>
      <c r="D20" s="43"/>
      <c r="E20" s="25">
        <f t="shared" si="0"/>
        <v>1</v>
      </c>
      <c r="F20" s="20"/>
      <c r="G20" s="19"/>
      <c r="H20" s="19"/>
      <c r="I20" s="19"/>
      <c r="J20" s="19"/>
      <c r="K20" s="21"/>
      <c r="L20" s="19"/>
    </row>
    <row r="21" spans="1:14" x14ac:dyDescent="0.2">
      <c r="A21" s="29">
        <v>43251</v>
      </c>
      <c r="B21" s="24"/>
      <c r="C21" s="24"/>
      <c r="D21" s="43"/>
      <c r="E21" s="25">
        <f t="shared" si="0"/>
        <v>1</v>
      </c>
      <c r="F21" s="20"/>
      <c r="G21" s="19"/>
      <c r="H21" s="19"/>
      <c r="I21" s="19"/>
      <c r="J21" s="19"/>
      <c r="K21" s="21"/>
      <c r="L21" s="19"/>
    </row>
    <row r="22" spans="1:14" x14ac:dyDescent="0.2">
      <c r="A22" s="29">
        <v>43281</v>
      </c>
      <c r="B22" s="24">
        <v>7</v>
      </c>
      <c r="C22" s="24">
        <v>7</v>
      </c>
      <c r="D22" s="43">
        <f t="shared" ref="D22:D28" si="1">IF(ISBLANK(C22),0,IF((B22/C22)&gt;1,1,(B22/C22)))</f>
        <v>1</v>
      </c>
      <c r="E22" s="25">
        <f t="shared" si="0"/>
        <v>1</v>
      </c>
      <c r="F22" s="20"/>
      <c r="G22" s="19"/>
      <c r="H22" s="19"/>
      <c r="I22" s="19"/>
      <c r="J22" s="19"/>
      <c r="K22" s="21"/>
      <c r="L22" s="19"/>
    </row>
    <row r="23" spans="1:14" x14ac:dyDescent="0.2">
      <c r="A23" s="29">
        <v>43312</v>
      </c>
      <c r="B23" s="24"/>
      <c r="C23" s="24"/>
      <c r="D23" s="43"/>
      <c r="E23" s="25">
        <f t="shared" si="0"/>
        <v>1</v>
      </c>
      <c r="F23" s="20"/>
      <c r="G23" s="19"/>
      <c r="H23" s="19"/>
      <c r="I23" s="19"/>
      <c r="J23" s="19"/>
      <c r="K23" s="21"/>
      <c r="L23" s="19"/>
    </row>
    <row r="24" spans="1:14" x14ac:dyDescent="0.2">
      <c r="A24" s="29">
        <v>43343</v>
      </c>
      <c r="B24" s="24"/>
      <c r="C24" s="24"/>
      <c r="D24" s="43"/>
      <c r="E24" s="25">
        <f t="shared" si="0"/>
        <v>1</v>
      </c>
      <c r="F24" s="20"/>
      <c r="G24" s="19"/>
      <c r="H24" s="19"/>
      <c r="I24" s="19"/>
      <c r="J24" s="19"/>
      <c r="K24" s="21"/>
      <c r="L24" s="19"/>
    </row>
    <row r="25" spans="1:14" x14ac:dyDescent="0.2">
      <c r="A25" s="29">
        <v>43373</v>
      </c>
      <c r="B25" s="24">
        <v>7</v>
      </c>
      <c r="C25" s="24">
        <v>7</v>
      </c>
      <c r="D25" s="43">
        <f t="shared" si="1"/>
        <v>1</v>
      </c>
      <c r="E25" s="25">
        <f t="shared" si="0"/>
        <v>1</v>
      </c>
      <c r="F25" s="20"/>
      <c r="G25" s="19"/>
      <c r="H25" s="19"/>
      <c r="I25" s="19"/>
      <c r="J25" s="19"/>
      <c r="K25" s="21"/>
      <c r="L25" s="19"/>
    </row>
    <row r="26" spans="1:14" x14ac:dyDescent="0.2">
      <c r="A26" s="29">
        <v>43404</v>
      </c>
      <c r="B26" s="24"/>
      <c r="C26" s="24"/>
      <c r="D26" s="43"/>
      <c r="E26" s="25">
        <f t="shared" si="0"/>
        <v>1</v>
      </c>
      <c r="F26" s="20"/>
      <c r="G26" s="19"/>
      <c r="H26" s="19"/>
      <c r="I26" s="19"/>
      <c r="J26" s="19"/>
      <c r="K26" s="21"/>
      <c r="L26" s="19"/>
    </row>
    <row r="27" spans="1:14" x14ac:dyDescent="0.2">
      <c r="A27" s="29">
        <v>43434</v>
      </c>
      <c r="B27" s="24"/>
      <c r="C27" s="24"/>
      <c r="D27" s="43"/>
      <c r="E27" s="25">
        <f t="shared" si="0"/>
        <v>1</v>
      </c>
      <c r="F27" s="20"/>
      <c r="G27" s="19"/>
      <c r="H27" s="19"/>
      <c r="I27" s="19"/>
      <c r="J27" s="19"/>
      <c r="K27" s="21"/>
      <c r="L27" s="19"/>
    </row>
    <row r="28" spans="1:14" x14ac:dyDescent="0.2">
      <c r="A28" s="29">
        <v>43465</v>
      </c>
      <c r="B28" s="24">
        <v>7</v>
      </c>
      <c r="C28" s="24">
        <v>7</v>
      </c>
      <c r="D28" s="43">
        <f t="shared" si="1"/>
        <v>1</v>
      </c>
      <c r="E28" s="25">
        <f t="shared" si="0"/>
        <v>1</v>
      </c>
      <c r="F28" s="20"/>
      <c r="G28" s="19"/>
      <c r="H28" s="19"/>
      <c r="I28" s="19"/>
      <c r="J28" s="19"/>
      <c r="K28" s="21"/>
      <c r="L28" s="19"/>
    </row>
    <row r="29" spans="1:14" ht="11.25" customHeight="1" x14ac:dyDescent="0.2">
      <c r="A29" s="22" t="s">
        <v>20</v>
      </c>
      <c r="B29" s="31">
        <f>SUM(B17:B28)</f>
        <v>30</v>
      </c>
      <c r="C29" s="31">
        <f>SUM(C17:C28)</f>
        <v>30</v>
      </c>
      <c r="D29" s="44">
        <f>IF(ISBLANK(C29),0,AVERAGE(D17:D28))</f>
        <v>1</v>
      </c>
      <c r="E29" s="32">
        <f t="shared" si="0"/>
        <v>1</v>
      </c>
      <c r="F29" s="20"/>
      <c r="G29" s="19"/>
      <c r="H29" s="19"/>
      <c r="I29" s="19"/>
      <c r="J29" s="19"/>
      <c r="K29" s="21"/>
    </row>
    <row r="30" spans="1:14" ht="11.25" customHeight="1" x14ac:dyDescent="0.2">
      <c r="A30" s="33" t="s">
        <v>29</v>
      </c>
      <c r="B30" s="132" t="s">
        <v>31</v>
      </c>
      <c r="C30" s="133"/>
      <c r="D30" s="40" t="s">
        <v>36</v>
      </c>
      <c r="E30" s="38" t="s">
        <v>30</v>
      </c>
      <c r="F30" s="19"/>
      <c r="G30" s="19"/>
      <c r="H30" s="19"/>
      <c r="I30" s="19"/>
      <c r="J30" s="19"/>
      <c r="K30" s="21"/>
    </row>
    <row r="31" spans="1:14" ht="11.25" customHeight="1" x14ac:dyDescent="0.2">
      <c r="A31" s="30" t="s">
        <v>32</v>
      </c>
      <c r="B31" s="134" t="s">
        <v>34</v>
      </c>
      <c r="C31" s="135"/>
      <c r="D31" s="41" t="s">
        <v>33</v>
      </c>
      <c r="E31" s="39" t="s">
        <v>35</v>
      </c>
      <c r="F31" s="58"/>
      <c r="G31" s="58"/>
      <c r="H31" s="58"/>
      <c r="I31" s="58"/>
      <c r="J31" s="58"/>
      <c r="K31" s="27"/>
      <c r="M31" s="45"/>
    </row>
    <row r="32" spans="1:14" x14ac:dyDescent="0.2">
      <c r="A32" s="96" t="s">
        <v>21</v>
      </c>
      <c r="B32" s="97"/>
      <c r="C32" s="97"/>
      <c r="D32" s="97"/>
      <c r="E32" s="97"/>
      <c r="F32" s="98"/>
      <c r="G32" s="99"/>
      <c r="H32" s="100" t="s">
        <v>22</v>
      </c>
      <c r="I32" s="101"/>
      <c r="J32" s="101"/>
      <c r="K32" s="102"/>
      <c r="M32" s="45"/>
      <c r="N32" s="46"/>
    </row>
    <row r="33" spans="1:11" ht="36" customHeight="1" x14ac:dyDescent="0.2">
      <c r="A33" s="48">
        <f>A17</f>
        <v>43130</v>
      </c>
      <c r="B33" s="90"/>
      <c r="C33" s="90"/>
      <c r="D33" s="90"/>
      <c r="E33" s="90"/>
      <c r="F33" s="90"/>
      <c r="G33" s="91"/>
      <c r="H33" s="92"/>
      <c r="I33" s="93"/>
      <c r="J33" s="93"/>
      <c r="K33" s="94"/>
    </row>
    <row r="34" spans="1:11" ht="36" customHeight="1" x14ac:dyDescent="0.2">
      <c r="A34" s="64"/>
      <c r="B34" s="65"/>
      <c r="C34" s="65"/>
      <c r="D34" s="65"/>
      <c r="E34" s="65"/>
      <c r="F34" s="65"/>
      <c r="G34" s="66"/>
      <c r="H34" s="67"/>
      <c r="I34" s="68"/>
      <c r="J34" s="68"/>
      <c r="K34" s="69"/>
    </row>
    <row r="35" spans="1:11" ht="36" customHeight="1" x14ac:dyDescent="0.2">
      <c r="A35" s="47">
        <f>A18</f>
        <v>43159</v>
      </c>
      <c r="B35" s="84"/>
      <c r="C35" s="84"/>
      <c r="D35" s="84"/>
      <c r="E35" s="84"/>
      <c r="F35" s="84"/>
      <c r="G35" s="157"/>
      <c r="H35" s="67"/>
      <c r="I35" s="68"/>
      <c r="J35" s="68"/>
      <c r="K35" s="69"/>
    </row>
    <row r="36" spans="1:11" ht="36" customHeight="1" x14ac:dyDescent="0.2">
      <c r="A36" s="64"/>
      <c r="B36" s="65"/>
      <c r="C36" s="65"/>
      <c r="D36" s="65"/>
      <c r="E36" s="65"/>
      <c r="F36" s="65"/>
      <c r="G36" s="66"/>
      <c r="H36" s="67"/>
      <c r="I36" s="68"/>
      <c r="J36" s="68"/>
      <c r="K36" s="69"/>
    </row>
    <row r="37" spans="1:11" ht="74.25" customHeight="1" x14ac:dyDescent="0.2">
      <c r="A37" s="47">
        <f>A19</f>
        <v>43190</v>
      </c>
      <c r="B37" s="84" t="s">
        <v>71</v>
      </c>
      <c r="C37" s="85"/>
      <c r="D37" s="85"/>
      <c r="E37" s="85"/>
      <c r="F37" s="85"/>
      <c r="G37" s="86"/>
      <c r="H37" s="67"/>
      <c r="I37" s="68"/>
      <c r="J37" s="68"/>
      <c r="K37" s="69"/>
    </row>
    <row r="38" spans="1:11" ht="36" customHeight="1" x14ac:dyDescent="0.2">
      <c r="A38" s="64"/>
      <c r="B38" s="65"/>
      <c r="C38" s="65"/>
      <c r="D38" s="65"/>
      <c r="E38" s="65"/>
      <c r="F38" s="65"/>
      <c r="G38" s="66"/>
      <c r="H38" s="67"/>
      <c r="I38" s="68"/>
      <c r="J38" s="68"/>
      <c r="K38" s="69"/>
    </row>
    <row r="39" spans="1:11" ht="36" customHeight="1" x14ac:dyDescent="0.2">
      <c r="A39" s="47">
        <f>A20</f>
        <v>43220</v>
      </c>
      <c r="B39" s="84"/>
      <c r="C39" s="85"/>
      <c r="D39" s="85"/>
      <c r="E39" s="85"/>
      <c r="F39" s="85"/>
      <c r="G39" s="86"/>
      <c r="H39" s="67"/>
      <c r="I39" s="68"/>
      <c r="J39" s="68"/>
      <c r="K39" s="69"/>
    </row>
    <row r="40" spans="1:11" ht="36" customHeight="1" x14ac:dyDescent="0.2">
      <c r="A40" s="64"/>
      <c r="B40" s="65"/>
      <c r="C40" s="65"/>
      <c r="D40" s="65"/>
      <c r="E40" s="65"/>
      <c r="F40" s="65"/>
      <c r="G40" s="66"/>
      <c r="H40" s="67"/>
      <c r="I40" s="68"/>
      <c r="J40" s="68"/>
      <c r="K40" s="69"/>
    </row>
    <row r="41" spans="1:11" ht="36" customHeight="1" x14ac:dyDescent="0.2">
      <c r="A41" s="47">
        <f>A21</f>
        <v>43251</v>
      </c>
      <c r="B41" s="84"/>
      <c r="C41" s="85"/>
      <c r="D41" s="85"/>
      <c r="E41" s="85"/>
      <c r="F41" s="85"/>
      <c r="G41" s="86"/>
      <c r="H41" s="67"/>
      <c r="I41" s="68"/>
      <c r="J41" s="68"/>
      <c r="K41" s="69"/>
    </row>
    <row r="42" spans="1:11" ht="36" customHeight="1" x14ac:dyDescent="0.2">
      <c r="A42" s="64"/>
      <c r="B42" s="65"/>
      <c r="C42" s="65"/>
      <c r="D42" s="65"/>
      <c r="E42" s="65"/>
      <c r="F42" s="65"/>
      <c r="G42" s="66"/>
      <c r="H42" s="67"/>
      <c r="I42" s="68"/>
      <c r="J42" s="68"/>
      <c r="K42" s="69"/>
    </row>
    <row r="43" spans="1:11" ht="95.25" customHeight="1" x14ac:dyDescent="0.2">
      <c r="A43" s="47">
        <f>A22</f>
        <v>43281</v>
      </c>
      <c r="B43" s="175" t="s">
        <v>72</v>
      </c>
      <c r="C43" s="176"/>
      <c r="D43" s="176"/>
      <c r="E43" s="176"/>
      <c r="F43" s="176"/>
      <c r="G43" s="177"/>
      <c r="H43" s="67"/>
      <c r="I43" s="68"/>
      <c r="J43" s="68"/>
      <c r="K43" s="69"/>
    </row>
    <row r="44" spans="1:11" ht="36" customHeight="1" x14ac:dyDescent="0.2">
      <c r="A44" s="64"/>
      <c r="B44" s="65"/>
      <c r="C44" s="65"/>
      <c r="D44" s="65"/>
      <c r="E44" s="65"/>
      <c r="F44" s="65"/>
      <c r="G44" s="66"/>
      <c r="H44" s="67"/>
      <c r="I44" s="68"/>
      <c r="J44" s="68"/>
      <c r="K44" s="69"/>
    </row>
    <row r="45" spans="1:11" ht="36" customHeight="1" x14ac:dyDescent="0.2">
      <c r="A45" s="47">
        <f>A23</f>
        <v>43312</v>
      </c>
      <c r="B45" s="65"/>
      <c r="C45" s="70"/>
      <c r="D45" s="70"/>
      <c r="E45" s="70"/>
      <c r="F45" s="70"/>
      <c r="G45" s="71"/>
      <c r="H45" s="67"/>
      <c r="I45" s="68"/>
      <c r="J45" s="68"/>
      <c r="K45" s="69"/>
    </row>
    <row r="46" spans="1:11" ht="36" customHeight="1" x14ac:dyDescent="0.2">
      <c r="A46" s="64"/>
      <c r="B46" s="65"/>
      <c r="C46" s="65"/>
      <c r="D46" s="65"/>
      <c r="E46" s="65"/>
      <c r="F46" s="65"/>
      <c r="G46" s="66"/>
      <c r="H46" s="67"/>
      <c r="I46" s="68"/>
      <c r="J46" s="68"/>
      <c r="K46" s="69"/>
    </row>
    <row r="47" spans="1:11" ht="36" customHeight="1" x14ac:dyDescent="0.2">
      <c r="A47" s="47">
        <f>A24</f>
        <v>43343</v>
      </c>
      <c r="B47" s="65"/>
      <c r="C47" s="70"/>
      <c r="D47" s="70"/>
      <c r="E47" s="70"/>
      <c r="F47" s="70"/>
      <c r="G47" s="71"/>
      <c r="H47" s="67"/>
      <c r="I47" s="68"/>
      <c r="J47" s="68"/>
      <c r="K47" s="69"/>
    </row>
    <row r="48" spans="1:11" ht="36" customHeight="1" x14ac:dyDescent="0.2">
      <c r="A48" s="64"/>
      <c r="B48" s="65"/>
      <c r="C48" s="65"/>
      <c r="D48" s="65"/>
      <c r="E48" s="65"/>
      <c r="F48" s="65"/>
      <c r="G48" s="66"/>
      <c r="H48" s="67"/>
      <c r="I48" s="68"/>
      <c r="J48" s="68"/>
      <c r="K48" s="69"/>
    </row>
    <row r="49" spans="1:11" ht="94.5" customHeight="1" x14ac:dyDescent="0.2">
      <c r="A49" s="47">
        <f>A25</f>
        <v>43373</v>
      </c>
      <c r="B49" s="175" t="s">
        <v>94</v>
      </c>
      <c r="C49" s="176"/>
      <c r="D49" s="176"/>
      <c r="E49" s="176"/>
      <c r="F49" s="176"/>
      <c r="G49" s="177"/>
      <c r="H49" s="67"/>
      <c r="I49" s="68"/>
      <c r="J49" s="68"/>
      <c r="K49" s="69"/>
    </row>
    <row r="50" spans="1:11" ht="36" customHeight="1" x14ac:dyDescent="0.2">
      <c r="A50" s="64"/>
      <c r="B50" s="65"/>
      <c r="C50" s="65"/>
      <c r="D50" s="65"/>
      <c r="E50" s="65"/>
      <c r="F50" s="65"/>
      <c r="G50" s="66"/>
      <c r="H50" s="67"/>
      <c r="I50" s="68"/>
      <c r="J50" s="68"/>
      <c r="K50" s="69"/>
    </row>
    <row r="51" spans="1:11" ht="36" customHeight="1" x14ac:dyDescent="0.2">
      <c r="A51" s="47">
        <f>A26</f>
        <v>43404</v>
      </c>
      <c r="B51" s="65"/>
      <c r="C51" s="70"/>
      <c r="D51" s="70"/>
      <c r="E51" s="70"/>
      <c r="F51" s="70"/>
      <c r="G51" s="71"/>
      <c r="H51" s="67"/>
      <c r="I51" s="68"/>
      <c r="J51" s="68"/>
      <c r="K51" s="69"/>
    </row>
    <row r="52" spans="1:11" ht="36" customHeight="1" x14ac:dyDescent="0.2">
      <c r="A52" s="64"/>
      <c r="B52" s="65"/>
      <c r="C52" s="65"/>
      <c r="D52" s="65"/>
      <c r="E52" s="65"/>
      <c r="F52" s="65"/>
      <c r="G52" s="66"/>
      <c r="H52" s="67"/>
      <c r="I52" s="68"/>
      <c r="J52" s="68"/>
      <c r="K52" s="69"/>
    </row>
    <row r="53" spans="1:11" ht="36" customHeight="1" x14ac:dyDescent="0.2">
      <c r="A53" s="47">
        <f>A27</f>
        <v>43434</v>
      </c>
      <c r="B53" s="65"/>
      <c r="C53" s="70"/>
      <c r="D53" s="70"/>
      <c r="E53" s="70"/>
      <c r="F53" s="70"/>
      <c r="G53" s="71"/>
      <c r="H53" s="87"/>
      <c r="I53" s="88"/>
      <c r="J53" s="88"/>
      <c r="K53" s="89"/>
    </row>
    <row r="54" spans="1:11" ht="36" customHeight="1" x14ac:dyDescent="0.2">
      <c r="A54" s="64"/>
      <c r="B54" s="65"/>
      <c r="C54" s="65"/>
      <c r="D54" s="65"/>
      <c r="E54" s="65"/>
      <c r="F54" s="65"/>
      <c r="G54" s="66"/>
      <c r="H54" s="67"/>
      <c r="I54" s="68"/>
      <c r="J54" s="68"/>
      <c r="K54" s="69"/>
    </row>
    <row r="55" spans="1:11" ht="36" customHeight="1" x14ac:dyDescent="0.2">
      <c r="A55" s="47">
        <f>A28</f>
        <v>43465</v>
      </c>
      <c r="B55" s="65"/>
      <c r="C55" s="70"/>
      <c r="D55" s="70"/>
      <c r="E55" s="70"/>
      <c r="F55" s="70"/>
      <c r="G55" s="71"/>
      <c r="H55" s="67"/>
      <c r="I55" s="68"/>
      <c r="J55" s="68"/>
      <c r="K55" s="69"/>
    </row>
    <row r="56" spans="1:11" ht="36" customHeight="1" x14ac:dyDescent="0.2">
      <c r="A56" s="72"/>
      <c r="B56" s="73"/>
      <c r="C56" s="73"/>
      <c r="D56" s="73"/>
      <c r="E56" s="73"/>
      <c r="F56" s="73"/>
      <c r="G56" s="74"/>
      <c r="H56" s="75"/>
      <c r="I56" s="76"/>
      <c r="J56" s="76"/>
      <c r="K56" s="77"/>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A1:A3"/>
    <mergeCell ref="B1:H1"/>
    <mergeCell ref="I1:K1"/>
    <mergeCell ref="B2:H3"/>
    <mergeCell ref="I2:K2"/>
    <mergeCell ref="I3:K3"/>
    <mergeCell ref="A32:G32"/>
    <mergeCell ref="H32:K32"/>
    <mergeCell ref="B5:C5"/>
    <mergeCell ref="D5:F5"/>
    <mergeCell ref="H5:K5"/>
    <mergeCell ref="B8:K8"/>
    <mergeCell ref="A9:A10"/>
    <mergeCell ref="B9:K10"/>
    <mergeCell ref="B12:F12"/>
    <mergeCell ref="H12:K12"/>
    <mergeCell ref="A14:E15"/>
    <mergeCell ref="B30:C30"/>
    <mergeCell ref="B31:C31"/>
    <mergeCell ref="B33:G33"/>
    <mergeCell ref="H33:K33"/>
    <mergeCell ref="A34:G34"/>
    <mergeCell ref="H34:K34"/>
    <mergeCell ref="B35:G35"/>
    <mergeCell ref="H35:K35"/>
    <mergeCell ref="A36:G36"/>
    <mergeCell ref="H36:K36"/>
    <mergeCell ref="B37:G37"/>
    <mergeCell ref="H37:K37"/>
    <mergeCell ref="A38:G38"/>
    <mergeCell ref="H38:K38"/>
    <mergeCell ref="B39:G39"/>
    <mergeCell ref="H39:K39"/>
    <mergeCell ref="A40:G40"/>
    <mergeCell ref="H40:K40"/>
    <mergeCell ref="B41:G41"/>
    <mergeCell ref="H41:K41"/>
    <mergeCell ref="A42:G42"/>
    <mergeCell ref="H42:K42"/>
    <mergeCell ref="B43:G43"/>
    <mergeCell ref="H43:K43"/>
    <mergeCell ref="A44:G44"/>
    <mergeCell ref="H44:K44"/>
    <mergeCell ref="B45:G45"/>
    <mergeCell ref="H45:K45"/>
    <mergeCell ref="A46:G46"/>
    <mergeCell ref="H46:K46"/>
    <mergeCell ref="B47:G47"/>
    <mergeCell ref="H47:K47"/>
    <mergeCell ref="A48:G48"/>
    <mergeCell ref="H48:K48"/>
    <mergeCell ref="B49:G49"/>
    <mergeCell ref="H49:K49"/>
    <mergeCell ref="A50:G50"/>
    <mergeCell ref="H50:K50"/>
    <mergeCell ref="B51:G51"/>
    <mergeCell ref="H51:K51"/>
    <mergeCell ref="A52:G52"/>
    <mergeCell ref="H52:K52"/>
    <mergeCell ref="B53:G53"/>
    <mergeCell ref="H53:K53"/>
    <mergeCell ref="A54:G54"/>
    <mergeCell ref="H54:K54"/>
    <mergeCell ref="B55:G55"/>
    <mergeCell ref="H55:K55"/>
    <mergeCell ref="A56:G56"/>
    <mergeCell ref="H56:K56"/>
  </mergeCells>
  <conditionalFormatting sqref="D17:D18">
    <cfRule type="containsBlanks" dxfId="55" priority="56">
      <formula>LEN(TRIM(D17))=0</formula>
    </cfRule>
    <cfRule type="cellIs" dxfId="54" priority="57" operator="lessThan">
      <formula>0.7</formula>
    </cfRule>
    <cfRule type="cellIs" dxfId="53" priority="58" operator="greaterThan">
      <formula>0.9</formula>
    </cfRule>
    <cfRule type="cellIs" dxfId="52" priority="59" operator="between">
      <formula>0.7</formula>
      <formula>0.9</formula>
    </cfRule>
    <cfRule type="colorScale" priority="60">
      <colorScale>
        <cfvo type="percent" val="0.69"/>
        <cfvo type="percent" val="0.7"/>
        <cfvo type="percent" val="0.9"/>
        <color rgb="FFF8696B"/>
        <color rgb="FFFFEB84"/>
        <color rgb="FF63BE7B"/>
      </colorScale>
    </cfRule>
  </conditionalFormatting>
  <conditionalFormatting sqref="D17:D18">
    <cfRule type="containsBlanks" dxfId="51" priority="46">
      <formula>LEN(TRIM(D17))=0</formula>
    </cfRule>
    <cfRule type="cellIs" dxfId="50" priority="47" operator="lessThan">
      <formula>0.7</formula>
    </cfRule>
    <cfRule type="cellIs" dxfId="49" priority="48" operator="greaterThan">
      <formula>0.9</formula>
    </cfRule>
    <cfRule type="cellIs" dxfId="48" priority="49" operator="between">
      <formula>0.7</formula>
      <formula>0.9</formula>
    </cfRule>
    <cfRule type="colorScale" priority="50">
      <colorScale>
        <cfvo type="percent" val="0.69"/>
        <cfvo type="percent" val="0.7"/>
        <cfvo type="percent" val="0.9"/>
        <color rgb="FFF8696B"/>
        <color rgb="FFFFEB84"/>
        <color rgb="FF63BE7B"/>
      </colorScale>
    </cfRule>
  </conditionalFormatting>
  <conditionalFormatting sqref="D19:D28">
    <cfRule type="containsBlanks" dxfId="47" priority="26">
      <formula>LEN(TRIM(D19))=0</formula>
    </cfRule>
    <cfRule type="cellIs" dxfId="46" priority="27" operator="lessThan">
      <formula>0.7</formula>
    </cfRule>
    <cfRule type="cellIs" dxfId="45" priority="28" operator="greaterThan">
      <formula>0.9</formula>
    </cfRule>
    <cfRule type="cellIs" dxfId="44"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2:D28">
    <cfRule type="containsBlanks" dxfId="43" priority="21">
      <formula>LEN(TRIM(D22))=0</formula>
    </cfRule>
    <cfRule type="cellIs" dxfId="42" priority="22" operator="lessThan">
      <formula>0.7</formula>
    </cfRule>
    <cfRule type="cellIs" dxfId="41" priority="23" operator="greaterThan">
      <formula>0.9</formula>
    </cfRule>
    <cfRule type="cellIs" dxfId="40"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19:D28">
    <cfRule type="containsBlanks" dxfId="39" priority="16">
      <formula>LEN(TRIM(D19))=0</formula>
    </cfRule>
    <cfRule type="cellIs" dxfId="38" priority="17" operator="lessThan">
      <formula>0.7</formula>
    </cfRule>
    <cfRule type="cellIs" dxfId="37" priority="18" operator="greaterThan">
      <formula>0.9</formula>
    </cfRule>
    <cfRule type="cellIs" dxfId="36"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35" priority="11">
      <formula>LEN(TRIM(D29))=0</formula>
    </cfRule>
    <cfRule type="cellIs" dxfId="34" priority="12" operator="lessThan">
      <formula>0.7</formula>
    </cfRule>
    <cfRule type="cellIs" dxfId="33" priority="13" operator="greaterThan">
      <formula>0.9</formula>
    </cfRule>
    <cfRule type="cellIs" dxfId="32"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31" priority="6">
      <formula>LEN(TRIM(D29))=0</formula>
    </cfRule>
    <cfRule type="cellIs" dxfId="30" priority="7" operator="lessThan">
      <formula>0.7</formula>
    </cfRule>
    <cfRule type="cellIs" dxfId="29" priority="8" operator="greaterThan">
      <formula>0.9</formula>
    </cfRule>
    <cfRule type="cellIs" dxfId="28"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27" priority="1">
      <formula>LEN(TRIM(D29))=0</formula>
    </cfRule>
    <cfRule type="cellIs" dxfId="26" priority="2" operator="lessThan">
      <formula>0.7</formula>
    </cfRule>
    <cfRule type="cellIs" dxfId="25" priority="3" operator="greaterThan">
      <formula>0.9</formula>
    </cfRule>
    <cfRule type="cellIs" dxfId="24" priority="4" operator="between">
      <formula>0.7</formula>
      <formula>0.9</formula>
    </cfRule>
    <cfRule type="colorScale" priority="5">
      <colorScale>
        <cfvo type="percent" val="0.69"/>
        <cfvo type="percent" val="0.7"/>
        <cfvo type="percent" val="0.9"/>
        <color rgb="FFF8696B"/>
        <color rgb="FFFFEB84"/>
        <color rgb="FF63BE7B"/>
      </colorScale>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1</xdr:col>
                    <xdr:colOff>409575</xdr:colOff>
                    <xdr:row>11</xdr:row>
                    <xdr:rowOff>257175</xdr:rowOff>
                  </from>
                  <to>
                    <xdr:col>2</xdr:col>
                    <xdr:colOff>266700</xdr:colOff>
                    <xdr:row>13</xdr:row>
                    <xdr:rowOff>38100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3</xdr:col>
                    <xdr:colOff>209550</xdr:colOff>
                    <xdr:row>11</xdr:row>
                    <xdr:rowOff>257175</xdr:rowOff>
                  </from>
                  <to>
                    <xdr:col>3</xdr:col>
                    <xdr:colOff>514350</xdr:colOff>
                    <xdr:row>13</xdr:row>
                    <xdr:rowOff>38100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4</xdr:col>
                    <xdr:colOff>200025</xdr:colOff>
                    <xdr:row>11</xdr:row>
                    <xdr:rowOff>257175</xdr:rowOff>
                  </from>
                  <to>
                    <xdr:col>4</xdr:col>
                    <xdr:colOff>504825</xdr:colOff>
                    <xdr:row>13</xdr:row>
                    <xdr:rowOff>38100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5</xdr:col>
                    <xdr:colOff>304800</xdr:colOff>
                    <xdr:row>11</xdr:row>
                    <xdr:rowOff>257175</xdr:rowOff>
                  </from>
                  <to>
                    <xdr:col>5</xdr:col>
                    <xdr:colOff>609600</xdr:colOff>
                    <xdr:row>13</xdr:row>
                    <xdr:rowOff>38100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5</xdr:col>
                    <xdr:colOff>828675</xdr:colOff>
                    <xdr:row>11</xdr:row>
                    <xdr:rowOff>257175</xdr:rowOff>
                  </from>
                  <to>
                    <xdr:col>6</xdr:col>
                    <xdr:colOff>285750</xdr:colOff>
                    <xdr:row>13</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abSelected="1" topLeftCell="A52" workbookViewId="0">
      <selection activeCell="H55" sqref="H55:K55"/>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36"/>
      <c r="B1" s="139" t="s">
        <v>28</v>
      </c>
      <c r="C1" s="140"/>
      <c r="D1" s="140"/>
      <c r="E1" s="140"/>
      <c r="F1" s="140"/>
      <c r="G1" s="140"/>
      <c r="H1" s="141"/>
      <c r="I1" s="142" t="s">
        <v>26</v>
      </c>
      <c r="J1" s="143"/>
      <c r="K1" s="144"/>
    </row>
    <row r="2" spans="1:12" ht="24" customHeight="1" x14ac:dyDescent="0.2">
      <c r="A2" s="137"/>
      <c r="B2" s="145" t="s">
        <v>0</v>
      </c>
      <c r="C2" s="146"/>
      <c r="D2" s="146"/>
      <c r="E2" s="146"/>
      <c r="F2" s="146"/>
      <c r="G2" s="146"/>
      <c r="H2" s="147"/>
      <c r="I2" s="151" t="s">
        <v>37</v>
      </c>
      <c r="J2" s="152"/>
      <c r="K2" s="153"/>
    </row>
    <row r="3" spans="1:12" ht="24" customHeight="1" x14ac:dyDescent="0.2">
      <c r="A3" s="138"/>
      <c r="B3" s="148"/>
      <c r="C3" s="149"/>
      <c r="D3" s="149"/>
      <c r="E3" s="149"/>
      <c r="F3" s="149"/>
      <c r="G3" s="149"/>
      <c r="H3" s="150"/>
      <c r="I3" s="151" t="s">
        <v>38</v>
      </c>
      <c r="J3" s="152"/>
      <c r="K3" s="153"/>
    </row>
    <row r="5" spans="1:12" ht="50.1" customHeight="1" x14ac:dyDescent="0.2">
      <c r="A5" s="2" t="s">
        <v>39</v>
      </c>
      <c r="B5" s="100" t="s">
        <v>1</v>
      </c>
      <c r="C5" s="102"/>
      <c r="D5" s="103" t="s">
        <v>41</v>
      </c>
      <c r="E5" s="104"/>
      <c r="F5" s="105"/>
      <c r="G5" s="3" t="s">
        <v>2</v>
      </c>
      <c r="H5" s="106" t="s">
        <v>96</v>
      </c>
      <c r="I5" s="107"/>
      <c r="J5" s="107"/>
      <c r="K5" s="108"/>
    </row>
    <row r="6" spans="1:12" x14ac:dyDescent="0.2">
      <c r="A6" s="3" t="s">
        <v>3</v>
      </c>
      <c r="B6" s="49" t="s">
        <v>40</v>
      </c>
      <c r="C6" s="50"/>
      <c r="D6" s="50"/>
      <c r="E6" s="51"/>
      <c r="F6" s="51"/>
      <c r="G6" s="50"/>
      <c r="H6" s="51"/>
      <c r="I6" s="51"/>
      <c r="J6" s="51"/>
      <c r="K6" s="52"/>
    </row>
    <row r="7" spans="1:12" x14ac:dyDescent="0.2">
      <c r="A7" s="5" t="s">
        <v>4</v>
      </c>
      <c r="B7" s="54" t="s">
        <v>47</v>
      </c>
      <c r="C7" s="55"/>
      <c r="D7" s="55"/>
      <c r="E7" s="55"/>
      <c r="F7" s="56"/>
      <c r="G7" s="3" t="s">
        <v>5</v>
      </c>
      <c r="H7" s="6" t="s">
        <v>6</v>
      </c>
      <c r="I7" s="7"/>
      <c r="J7" s="8" t="s">
        <v>7</v>
      </c>
      <c r="K7" s="53">
        <v>72</v>
      </c>
    </row>
    <row r="8" spans="1:12" ht="25.5" customHeight="1" x14ac:dyDescent="0.2">
      <c r="A8" s="9" t="s">
        <v>8</v>
      </c>
      <c r="B8" s="158" t="s">
        <v>102</v>
      </c>
      <c r="C8" s="159"/>
      <c r="D8" s="159"/>
      <c r="E8" s="159"/>
      <c r="F8" s="159"/>
      <c r="G8" s="159"/>
      <c r="H8" s="159"/>
      <c r="I8" s="159"/>
      <c r="J8" s="159"/>
      <c r="K8" s="160"/>
    </row>
    <row r="9" spans="1:12" x14ac:dyDescent="0.2">
      <c r="A9" s="112" t="s">
        <v>9</v>
      </c>
      <c r="B9" s="114" t="s">
        <v>101</v>
      </c>
      <c r="C9" s="115"/>
      <c r="D9" s="115"/>
      <c r="E9" s="115"/>
      <c r="F9" s="115"/>
      <c r="G9" s="115"/>
      <c r="H9" s="115"/>
      <c r="I9" s="115"/>
      <c r="J9" s="115"/>
      <c r="K9" s="116"/>
    </row>
    <row r="10" spans="1:12" x14ac:dyDescent="0.2">
      <c r="A10" s="113"/>
      <c r="B10" s="117"/>
      <c r="C10" s="118"/>
      <c r="D10" s="118"/>
      <c r="E10" s="118"/>
      <c r="F10" s="118"/>
      <c r="G10" s="118"/>
      <c r="H10" s="118"/>
      <c r="I10" s="118"/>
      <c r="J10" s="118"/>
      <c r="K10" s="119"/>
    </row>
    <row r="11" spans="1:12" x14ac:dyDescent="0.2">
      <c r="A11" s="3" t="s">
        <v>10</v>
      </c>
      <c r="B11" s="4" t="s">
        <v>11</v>
      </c>
      <c r="C11" s="10"/>
      <c r="D11" s="10"/>
      <c r="E11" s="11"/>
      <c r="F11" s="12"/>
      <c r="G11" s="3" t="s">
        <v>12</v>
      </c>
      <c r="H11" s="57">
        <v>0.9</v>
      </c>
      <c r="I11" s="34"/>
      <c r="J11" s="35"/>
      <c r="K11" s="42"/>
    </row>
    <row r="12" spans="1:12" ht="24" customHeight="1" x14ac:dyDescent="0.2">
      <c r="A12" s="13" t="s">
        <v>13</v>
      </c>
      <c r="B12" s="120" t="str">
        <f>B6</f>
        <v>Gestión de Recursos Fisicos</v>
      </c>
      <c r="C12" s="121"/>
      <c r="D12" s="121"/>
      <c r="E12" s="121"/>
      <c r="F12" s="122"/>
      <c r="G12" s="3" t="s">
        <v>14</v>
      </c>
      <c r="H12" s="123" t="s">
        <v>103</v>
      </c>
      <c r="I12" s="124"/>
      <c r="J12" s="124"/>
      <c r="K12" s="125"/>
    </row>
    <row r="13" spans="1:12" ht="12" customHeight="1" x14ac:dyDescent="0.2">
      <c r="A13" s="13" t="s">
        <v>15</v>
      </c>
      <c r="B13" s="14" t="s">
        <v>16</v>
      </c>
      <c r="C13" s="7"/>
      <c r="D13" s="7"/>
      <c r="E13" s="7"/>
      <c r="F13" s="7"/>
      <c r="G13" s="7"/>
      <c r="H13" s="7"/>
      <c r="I13" s="7"/>
      <c r="J13" s="7"/>
      <c r="K13" s="15"/>
    </row>
    <row r="14" spans="1:12" ht="11.25" customHeight="1" x14ac:dyDescent="0.2">
      <c r="A14" s="126" t="s">
        <v>25</v>
      </c>
      <c r="B14" s="127"/>
      <c r="C14" s="127"/>
      <c r="D14" s="127"/>
      <c r="E14" s="128"/>
      <c r="F14" s="16"/>
      <c r="G14" s="17"/>
      <c r="H14" s="17"/>
      <c r="I14" s="17"/>
      <c r="J14" s="17"/>
      <c r="K14" s="18"/>
      <c r="L14" s="19"/>
    </row>
    <row r="15" spans="1:12" ht="11.25" customHeight="1" x14ac:dyDescent="0.2">
      <c r="A15" s="129"/>
      <c r="B15" s="130"/>
      <c r="C15" s="130"/>
      <c r="D15" s="130"/>
      <c r="E15" s="131"/>
      <c r="F15" s="20"/>
      <c r="G15" s="19"/>
      <c r="H15" s="19"/>
      <c r="I15" s="19"/>
      <c r="J15" s="19"/>
      <c r="K15" s="21"/>
      <c r="L15" s="19"/>
    </row>
    <row r="16" spans="1:12" x14ac:dyDescent="0.2">
      <c r="A16" s="22" t="s">
        <v>17</v>
      </c>
      <c r="B16" s="36" t="s">
        <v>42</v>
      </c>
      <c r="C16" s="37" t="s">
        <v>43</v>
      </c>
      <c r="D16" s="22" t="s">
        <v>18</v>
      </c>
      <c r="E16" s="23" t="s">
        <v>19</v>
      </c>
      <c r="F16" s="20"/>
      <c r="G16" s="19"/>
      <c r="H16" s="19"/>
      <c r="I16" s="19"/>
      <c r="J16" s="19"/>
      <c r="K16" s="21"/>
      <c r="L16" s="19"/>
    </row>
    <row r="17" spans="1:14" x14ac:dyDescent="0.2">
      <c r="A17" s="29">
        <v>43130</v>
      </c>
      <c r="B17" s="24">
        <v>8</v>
      </c>
      <c r="C17" s="62">
        <v>8</v>
      </c>
      <c r="D17" s="43">
        <f t="shared" ref="D17:D18" si="0">IF(ISBLANK(C17),0,IF((B17/C17)&gt;1,1,(B17/C17)))</f>
        <v>1</v>
      </c>
      <c r="E17" s="25">
        <f>H11</f>
        <v>0.9</v>
      </c>
      <c r="F17" s="20"/>
      <c r="G17" s="19"/>
      <c r="H17" s="19"/>
      <c r="I17" s="19"/>
      <c r="J17" s="19"/>
      <c r="K17" s="21"/>
      <c r="L17" s="19"/>
    </row>
    <row r="18" spans="1:14" x14ac:dyDescent="0.2">
      <c r="A18" s="29">
        <v>43159</v>
      </c>
      <c r="B18" s="24">
        <v>23</v>
      </c>
      <c r="C18" s="62">
        <v>23</v>
      </c>
      <c r="D18" s="43">
        <f t="shared" si="0"/>
        <v>1</v>
      </c>
      <c r="E18" s="25">
        <f>E17</f>
        <v>0.9</v>
      </c>
      <c r="F18" s="20"/>
      <c r="G18" s="19"/>
      <c r="H18" s="19"/>
      <c r="I18" s="19"/>
      <c r="J18" s="19"/>
      <c r="K18" s="21"/>
      <c r="L18" s="19"/>
    </row>
    <row r="19" spans="1:14" x14ac:dyDescent="0.2">
      <c r="A19" s="29">
        <v>43190</v>
      </c>
      <c r="B19" s="24">
        <v>21</v>
      </c>
      <c r="C19" s="62">
        <v>21</v>
      </c>
      <c r="D19" s="43">
        <f>IF(ISBLANK(C19),0,IF((B19/C19)&gt;1,1,(B19/C19)))</f>
        <v>1</v>
      </c>
      <c r="E19" s="25">
        <f t="shared" ref="E19:E29" si="1">E18</f>
        <v>0.9</v>
      </c>
      <c r="F19" s="20"/>
      <c r="G19" s="19"/>
      <c r="H19" s="19"/>
      <c r="I19" s="19"/>
      <c r="J19" s="19"/>
      <c r="K19" s="21"/>
      <c r="L19" s="19"/>
    </row>
    <row r="20" spans="1:14" x14ac:dyDescent="0.2">
      <c r="A20" s="29">
        <v>43220</v>
      </c>
      <c r="B20" s="24">
        <v>23</v>
      </c>
      <c r="C20" s="62">
        <v>23</v>
      </c>
      <c r="D20" s="43">
        <f t="shared" ref="D20:D28" si="2">IF(ISBLANK(C20),0,IF((B20/C20)&gt;1,1,(B20/C20)))</f>
        <v>1</v>
      </c>
      <c r="E20" s="25">
        <f t="shared" si="1"/>
        <v>0.9</v>
      </c>
      <c r="F20" s="20"/>
      <c r="G20" s="19"/>
      <c r="H20" s="19"/>
      <c r="I20" s="19"/>
      <c r="J20" s="19"/>
      <c r="K20" s="21"/>
      <c r="L20" s="19"/>
    </row>
    <row r="21" spans="1:14" x14ac:dyDescent="0.2">
      <c r="A21" s="29">
        <v>43251</v>
      </c>
      <c r="B21" s="24">
        <v>17</v>
      </c>
      <c r="C21" s="62">
        <v>17</v>
      </c>
      <c r="D21" s="43">
        <f t="shared" si="2"/>
        <v>1</v>
      </c>
      <c r="E21" s="25">
        <f t="shared" si="1"/>
        <v>0.9</v>
      </c>
      <c r="F21" s="20"/>
      <c r="G21" s="19"/>
      <c r="H21" s="19"/>
      <c r="I21" s="19"/>
      <c r="J21" s="19"/>
      <c r="K21" s="21"/>
      <c r="L21" s="19"/>
    </row>
    <row r="22" spans="1:14" x14ac:dyDescent="0.2">
      <c r="A22" s="29">
        <v>43281</v>
      </c>
      <c r="B22" s="24">
        <v>9</v>
      </c>
      <c r="C22" s="62">
        <v>9</v>
      </c>
      <c r="D22" s="43">
        <f t="shared" si="2"/>
        <v>1</v>
      </c>
      <c r="E22" s="25">
        <f t="shared" si="1"/>
        <v>0.9</v>
      </c>
      <c r="F22" s="20"/>
      <c r="G22" s="19"/>
      <c r="H22" s="19"/>
      <c r="I22" s="19"/>
      <c r="J22" s="19"/>
      <c r="K22" s="21"/>
      <c r="L22" s="19"/>
    </row>
    <row r="23" spans="1:14" x14ac:dyDescent="0.2">
      <c r="A23" s="29">
        <v>43312</v>
      </c>
      <c r="B23" s="24">
        <v>22</v>
      </c>
      <c r="C23" s="62">
        <v>22</v>
      </c>
      <c r="D23" s="43">
        <f t="shared" si="2"/>
        <v>1</v>
      </c>
      <c r="E23" s="25">
        <f t="shared" si="1"/>
        <v>0.9</v>
      </c>
      <c r="F23" s="20"/>
      <c r="G23" s="19"/>
      <c r="H23" s="19"/>
      <c r="I23" s="19"/>
      <c r="J23" s="19"/>
      <c r="K23" s="21"/>
      <c r="L23" s="19"/>
    </row>
    <row r="24" spans="1:14" x14ac:dyDescent="0.2">
      <c r="A24" s="29">
        <v>43343</v>
      </c>
      <c r="B24" s="24">
        <v>26</v>
      </c>
      <c r="C24" s="62">
        <v>26</v>
      </c>
      <c r="D24" s="43">
        <f t="shared" si="2"/>
        <v>1</v>
      </c>
      <c r="E24" s="25">
        <f t="shared" si="1"/>
        <v>0.9</v>
      </c>
      <c r="F24" s="20"/>
      <c r="G24" s="19"/>
      <c r="H24" s="19"/>
      <c r="I24" s="19"/>
      <c r="J24" s="19"/>
      <c r="K24" s="21"/>
      <c r="L24" s="19"/>
    </row>
    <row r="25" spans="1:14" x14ac:dyDescent="0.2">
      <c r="A25" s="29">
        <v>43373</v>
      </c>
      <c r="B25" s="24">
        <v>19</v>
      </c>
      <c r="C25" s="62">
        <v>19</v>
      </c>
      <c r="D25" s="43">
        <f t="shared" si="2"/>
        <v>1</v>
      </c>
      <c r="E25" s="25">
        <f t="shared" si="1"/>
        <v>0.9</v>
      </c>
      <c r="F25" s="20"/>
      <c r="G25" s="19"/>
      <c r="H25" s="19"/>
      <c r="I25" s="19"/>
      <c r="J25" s="19"/>
      <c r="K25" s="21"/>
      <c r="L25" s="19"/>
    </row>
    <row r="26" spans="1:14" x14ac:dyDescent="0.2">
      <c r="A26" s="29">
        <v>43404</v>
      </c>
      <c r="B26" s="24">
        <v>26</v>
      </c>
      <c r="C26" s="24">
        <v>26</v>
      </c>
      <c r="D26" s="43">
        <f t="shared" si="2"/>
        <v>1</v>
      </c>
      <c r="E26" s="25">
        <f t="shared" si="1"/>
        <v>0.9</v>
      </c>
      <c r="F26" s="20"/>
      <c r="G26" s="19"/>
      <c r="H26" s="19"/>
      <c r="I26" s="19"/>
      <c r="J26" s="19"/>
      <c r="K26" s="21"/>
      <c r="L26" s="19"/>
    </row>
    <row r="27" spans="1:14" x14ac:dyDescent="0.2">
      <c r="A27" s="29">
        <v>43434</v>
      </c>
      <c r="B27" s="24">
        <v>27</v>
      </c>
      <c r="C27" s="24">
        <v>27</v>
      </c>
      <c r="D27" s="43">
        <f t="shared" si="2"/>
        <v>1</v>
      </c>
      <c r="E27" s="25">
        <f t="shared" si="1"/>
        <v>0.9</v>
      </c>
      <c r="F27" s="20"/>
      <c r="G27" s="19"/>
      <c r="H27" s="19"/>
      <c r="I27" s="19"/>
      <c r="J27" s="19"/>
      <c r="K27" s="21"/>
      <c r="L27" s="19"/>
    </row>
    <row r="28" spans="1:14" x14ac:dyDescent="0.2">
      <c r="A28" s="29">
        <v>43465</v>
      </c>
      <c r="B28" s="24">
        <v>26</v>
      </c>
      <c r="C28" s="24">
        <v>26</v>
      </c>
      <c r="D28" s="43">
        <f t="shared" si="2"/>
        <v>1</v>
      </c>
      <c r="E28" s="25">
        <f t="shared" si="1"/>
        <v>0.9</v>
      </c>
      <c r="F28" s="20"/>
      <c r="G28" s="19"/>
      <c r="H28" s="19"/>
      <c r="I28" s="19"/>
      <c r="J28" s="19"/>
      <c r="K28" s="21"/>
      <c r="L28" s="19"/>
    </row>
    <row r="29" spans="1:14" ht="11.25" customHeight="1" x14ac:dyDescent="0.2">
      <c r="A29" s="22" t="s">
        <v>20</v>
      </c>
      <c r="B29" s="31">
        <f>SUM(B17:B28)</f>
        <v>247</v>
      </c>
      <c r="C29" s="31">
        <f>SUM(C17:C28)</f>
        <v>247</v>
      </c>
      <c r="D29" s="44">
        <f>IF(ISBLANK(C29),0,AVERAGE(D17:D28))</f>
        <v>1</v>
      </c>
      <c r="E29" s="32">
        <f t="shared" si="1"/>
        <v>0.9</v>
      </c>
      <c r="F29" s="20"/>
      <c r="G29" s="19"/>
      <c r="H29" s="19"/>
      <c r="I29" s="19"/>
      <c r="J29" s="19"/>
      <c r="K29" s="21"/>
    </row>
    <row r="30" spans="1:14" ht="11.25" customHeight="1" x14ac:dyDescent="0.2">
      <c r="A30" s="33" t="s">
        <v>29</v>
      </c>
      <c r="B30" s="132" t="s">
        <v>31</v>
      </c>
      <c r="C30" s="133"/>
      <c r="D30" s="40" t="s">
        <v>36</v>
      </c>
      <c r="E30" s="38" t="s">
        <v>30</v>
      </c>
      <c r="F30" s="19"/>
      <c r="G30" s="19"/>
      <c r="H30" s="19"/>
      <c r="I30" s="19"/>
      <c r="J30" s="19"/>
      <c r="K30" s="21"/>
    </row>
    <row r="31" spans="1:14" ht="11.25" customHeight="1" x14ac:dyDescent="0.2">
      <c r="A31" s="30" t="s">
        <v>32</v>
      </c>
      <c r="B31" s="134" t="s">
        <v>34</v>
      </c>
      <c r="C31" s="135"/>
      <c r="D31" s="41" t="s">
        <v>33</v>
      </c>
      <c r="E31" s="39" t="s">
        <v>35</v>
      </c>
      <c r="F31" s="58"/>
      <c r="G31" s="58"/>
      <c r="H31" s="58"/>
      <c r="I31" s="58"/>
      <c r="J31" s="58"/>
      <c r="K31" s="27"/>
      <c r="M31" s="45"/>
    </row>
    <row r="32" spans="1:14" x14ac:dyDescent="0.2">
      <c r="A32" s="96" t="s">
        <v>21</v>
      </c>
      <c r="B32" s="97"/>
      <c r="C32" s="97"/>
      <c r="D32" s="97"/>
      <c r="E32" s="97"/>
      <c r="F32" s="98"/>
      <c r="G32" s="99"/>
      <c r="H32" s="100" t="s">
        <v>22</v>
      </c>
      <c r="I32" s="101"/>
      <c r="J32" s="101"/>
      <c r="K32" s="102"/>
      <c r="M32" s="45"/>
      <c r="N32" s="46"/>
    </row>
    <row r="33" spans="1:11" ht="36" customHeight="1" x14ac:dyDescent="0.2">
      <c r="A33" s="48">
        <f>A17</f>
        <v>43130</v>
      </c>
      <c r="B33" s="90" t="s">
        <v>97</v>
      </c>
      <c r="C33" s="90"/>
      <c r="D33" s="90"/>
      <c r="E33" s="90"/>
      <c r="F33" s="90"/>
      <c r="G33" s="91"/>
      <c r="H33" s="92"/>
      <c r="I33" s="93"/>
      <c r="J33" s="93"/>
      <c r="K33" s="94"/>
    </row>
    <row r="34" spans="1:11" ht="36" customHeight="1" x14ac:dyDescent="0.2">
      <c r="A34" s="64"/>
      <c r="B34" s="65"/>
      <c r="C34" s="65"/>
      <c r="D34" s="65"/>
      <c r="E34" s="65"/>
      <c r="F34" s="65"/>
      <c r="G34" s="66"/>
      <c r="H34" s="67"/>
      <c r="I34" s="68"/>
      <c r="J34" s="68"/>
      <c r="K34" s="69"/>
    </row>
    <row r="35" spans="1:11" ht="36" customHeight="1" x14ac:dyDescent="0.2">
      <c r="A35" s="47">
        <f>A18</f>
        <v>43159</v>
      </c>
      <c r="B35" s="84" t="s">
        <v>98</v>
      </c>
      <c r="C35" s="84"/>
      <c r="D35" s="84"/>
      <c r="E35" s="84"/>
      <c r="F35" s="84"/>
      <c r="G35" s="157"/>
      <c r="H35" s="67"/>
      <c r="I35" s="68"/>
      <c r="J35" s="68"/>
      <c r="K35" s="69"/>
    </row>
    <row r="36" spans="1:11" ht="36" customHeight="1" x14ac:dyDescent="0.2">
      <c r="A36" s="64"/>
      <c r="B36" s="65"/>
      <c r="C36" s="65"/>
      <c r="D36" s="65"/>
      <c r="E36" s="65"/>
      <c r="F36" s="65"/>
      <c r="G36" s="66"/>
      <c r="H36" s="67"/>
      <c r="I36" s="68"/>
      <c r="J36" s="68"/>
      <c r="K36" s="69"/>
    </row>
    <row r="37" spans="1:11" ht="36" customHeight="1" x14ac:dyDescent="0.2">
      <c r="A37" s="47">
        <f>A19</f>
        <v>43190</v>
      </c>
      <c r="B37" s="84" t="s">
        <v>99</v>
      </c>
      <c r="C37" s="85"/>
      <c r="D37" s="85"/>
      <c r="E37" s="85"/>
      <c r="F37" s="85"/>
      <c r="G37" s="86"/>
      <c r="H37" s="67"/>
      <c r="I37" s="68"/>
      <c r="J37" s="68"/>
      <c r="K37" s="69"/>
    </row>
    <row r="38" spans="1:11" ht="36" customHeight="1" x14ac:dyDescent="0.2">
      <c r="A38" s="64"/>
      <c r="B38" s="65"/>
      <c r="C38" s="65"/>
      <c r="D38" s="65"/>
      <c r="E38" s="65"/>
      <c r="F38" s="65"/>
      <c r="G38" s="66"/>
      <c r="H38" s="67"/>
      <c r="I38" s="68"/>
      <c r="J38" s="68"/>
      <c r="K38" s="69"/>
    </row>
    <row r="39" spans="1:11" ht="36" customHeight="1" x14ac:dyDescent="0.2">
      <c r="A39" s="47">
        <f>A20</f>
        <v>43220</v>
      </c>
      <c r="B39" s="84" t="s">
        <v>98</v>
      </c>
      <c r="C39" s="85"/>
      <c r="D39" s="85"/>
      <c r="E39" s="85"/>
      <c r="F39" s="85"/>
      <c r="G39" s="86"/>
      <c r="H39" s="67"/>
      <c r="I39" s="68"/>
      <c r="J39" s="68"/>
      <c r="K39" s="69"/>
    </row>
    <row r="40" spans="1:11" ht="36" customHeight="1" x14ac:dyDescent="0.2">
      <c r="A40" s="64"/>
      <c r="B40" s="65"/>
      <c r="C40" s="65"/>
      <c r="D40" s="65"/>
      <c r="E40" s="65"/>
      <c r="F40" s="65"/>
      <c r="G40" s="66"/>
      <c r="H40" s="67"/>
      <c r="I40" s="68"/>
      <c r="J40" s="68"/>
      <c r="K40" s="69"/>
    </row>
    <row r="41" spans="1:11" ht="67.5" customHeight="1" x14ac:dyDescent="0.2">
      <c r="A41" s="47">
        <f>A21</f>
        <v>43251</v>
      </c>
      <c r="B41" s="84" t="s">
        <v>100</v>
      </c>
      <c r="C41" s="85"/>
      <c r="D41" s="85"/>
      <c r="E41" s="85"/>
      <c r="F41" s="85"/>
      <c r="G41" s="86"/>
      <c r="H41" s="67"/>
      <c r="I41" s="68"/>
      <c r="J41" s="68"/>
      <c r="K41" s="69"/>
    </row>
    <row r="42" spans="1:11" ht="36" customHeight="1" x14ac:dyDescent="0.2">
      <c r="A42" s="64"/>
      <c r="B42" s="65"/>
      <c r="C42" s="65"/>
      <c r="D42" s="65"/>
      <c r="E42" s="65"/>
      <c r="F42" s="65"/>
      <c r="G42" s="66"/>
      <c r="H42" s="67"/>
      <c r="I42" s="68"/>
      <c r="J42" s="68"/>
      <c r="K42" s="69"/>
    </row>
    <row r="43" spans="1:11" ht="83.25" customHeight="1" x14ac:dyDescent="0.2">
      <c r="A43" s="47">
        <f>A22</f>
        <v>43281</v>
      </c>
      <c r="B43" s="175" t="s">
        <v>105</v>
      </c>
      <c r="C43" s="176"/>
      <c r="D43" s="176"/>
      <c r="E43" s="176"/>
      <c r="F43" s="176"/>
      <c r="G43" s="177"/>
      <c r="H43" s="67"/>
      <c r="I43" s="68"/>
      <c r="J43" s="68"/>
      <c r="K43" s="69"/>
    </row>
    <row r="44" spans="1:11" ht="36" customHeight="1" x14ac:dyDescent="0.2">
      <c r="A44" s="64"/>
      <c r="B44" s="65"/>
      <c r="C44" s="65"/>
      <c r="D44" s="65"/>
      <c r="E44" s="65"/>
      <c r="F44" s="65"/>
      <c r="G44" s="66"/>
      <c r="H44" s="67"/>
      <c r="I44" s="68"/>
      <c r="J44" s="68"/>
      <c r="K44" s="69"/>
    </row>
    <row r="45" spans="1:11" ht="72.75" customHeight="1" x14ac:dyDescent="0.2">
      <c r="A45" s="47">
        <f>A23</f>
        <v>43312</v>
      </c>
      <c r="B45" s="175" t="s">
        <v>105</v>
      </c>
      <c r="C45" s="176"/>
      <c r="D45" s="176"/>
      <c r="E45" s="176"/>
      <c r="F45" s="176"/>
      <c r="G45" s="177"/>
      <c r="H45" s="67"/>
      <c r="I45" s="68"/>
      <c r="J45" s="68"/>
      <c r="K45" s="69"/>
    </row>
    <row r="46" spans="1:11" ht="36.75" customHeight="1" x14ac:dyDescent="0.2">
      <c r="A46" s="64"/>
      <c r="B46" s="65"/>
      <c r="C46" s="65"/>
      <c r="D46" s="65"/>
      <c r="E46" s="65"/>
      <c r="F46" s="65"/>
      <c r="G46" s="66"/>
      <c r="H46" s="67"/>
      <c r="I46" s="68"/>
      <c r="J46" s="68"/>
      <c r="K46" s="69"/>
    </row>
    <row r="47" spans="1:11" ht="73.5" customHeight="1" x14ac:dyDescent="0.2">
      <c r="A47" s="47">
        <f>A24</f>
        <v>43343</v>
      </c>
      <c r="B47" s="175" t="s">
        <v>105</v>
      </c>
      <c r="C47" s="176"/>
      <c r="D47" s="176"/>
      <c r="E47" s="176"/>
      <c r="F47" s="176"/>
      <c r="G47" s="177"/>
      <c r="H47" s="67"/>
      <c r="I47" s="68"/>
      <c r="J47" s="68"/>
      <c r="K47" s="69"/>
    </row>
    <row r="48" spans="1:11" ht="36" customHeight="1" x14ac:dyDescent="0.2">
      <c r="A48" s="64"/>
      <c r="B48" s="65"/>
      <c r="C48" s="65"/>
      <c r="D48" s="65"/>
      <c r="E48" s="65"/>
      <c r="F48" s="65"/>
      <c r="G48" s="66"/>
      <c r="H48" s="67"/>
      <c r="I48" s="68"/>
      <c r="J48" s="68"/>
      <c r="K48" s="69"/>
    </row>
    <row r="49" spans="1:11" ht="81" customHeight="1" x14ac:dyDescent="0.2">
      <c r="A49" s="47">
        <f>A25</f>
        <v>43373</v>
      </c>
      <c r="B49" s="175" t="s">
        <v>104</v>
      </c>
      <c r="C49" s="176"/>
      <c r="D49" s="176"/>
      <c r="E49" s="176"/>
      <c r="F49" s="176"/>
      <c r="G49" s="177"/>
      <c r="H49" s="67"/>
      <c r="I49" s="68"/>
      <c r="J49" s="68"/>
      <c r="K49" s="69"/>
    </row>
    <row r="50" spans="1:11" ht="36" customHeight="1" x14ac:dyDescent="0.2">
      <c r="A50" s="64"/>
      <c r="B50" s="65"/>
      <c r="C50" s="65"/>
      <c r="D50" s="65"/>
      <c r="E50" s="65"/>
      <c r="F50" s="65"/>
      <c r="G50" s="66"/>
      <c r="H50" s="67"/>
      <c r="I50" s="68"/>
      <c r="J50" s="68"/>
      <c r="K50" s="69"/>
    </row>
    <row r="51" spans="1:11" ht="78" customHeight="1" x14ac:dyDescent="0.2">
      <c r="A51" s="47">
        <f>A26</f>
        <v>43404</v>
      </c>
      <c r="B51" s="154" t="s">
        <v>135</v>
      </c>
      <c r="C51" s="155"/>
      <c r="D51" s="155"/>
      <c r="E51" s="155"/>
      <c r="F51" s="155"/>
      <c r="G51" s="156"/>
      <c r="H51" s="67"/>
      <c r="I51" s="68"/>
      <c r="J51" s="68"/>
      <c r="K51" s="69"/>
    </row>
    <row r="52" spans="1:11" ht="36" customHeight="1" x14ac:dyDescent="0.2">
      <c r="A52" s="64"/>
      <c r="B52" s="65"/>
      <c r="C52" s="65"/>
      <c r="D52" s="65"/>
      <c r="E52" s="65"/>
      <c r="F52" s="65"/>
      <c r="G52" s="66"/>
      <c r="H52" s="67"/>
      <c r="I52" s="68"/>
      <c r="J52" s="68"/>
      <c r="K52" s="69"/>
    </row>
    <row r="53" spans="1:11" ht="75" customHeight="1" x14ac:dyDescent="0.2">
      <c r="A53" s="47">
        <f>A27</f>
        <v>43434</v>
      </c>
      <c r="B53" s="154" t="s">
        <v>134</v>
      </c>
      <c r="C53" s="155"/>
      <c r="D53" s="155"/>
      <c r="E53" s="155"/>
      <c r="F53" s="155"/>
      <c r="G53" s="156"/>
      <c r="H53" s="87"/>
      <c r="I53" s="88"/>
      <c r="J53" s="88"/>
      <c r="K53" s="89"/>
    </row>
    <row r="54" spans="1:11" ht="36" customHeight="1" x14ac:dyDescent="0.2">
      <c r="A54" s="64"/>
      <c r="B54" s="65"/>
      <c r="C54" s="65"/>
      <c r="D54" s="65"/>
      <c r="E54" s="65"/>
      <c r="F54" s="65"/>
      <c r="G54" s="66"/>
      <c r="H54" s="67"/>
      <c r="I54" s="68"/>
      <c r="J54" s="68"/>
      <c r="K54" s="69"/>
    </row>
    <row r="55" spans="1:11" ht="75.75" customHeight="1" x14ac:dyDescent="0.2">
      <c r="A55" s="47">
        <f>A28</f>
        <v>43465</v>
      </c>
      <c r="B55" s="154" t="s">
        <v>136</v>
      </c>
      <c r="C55" s="155"/>
      <c r="D55" s="155"/>
      <c r="E55" s="155"/>
      <c r="F55" s="155"/>
      <c r="G55" s="156"/>
      <c r="H55" s="67"/>
      <c r="I55" s="68"/>
      <c r="J55" s="68"/>
      <c r="K55" s="69"/>
    </row>
    <row r="56" spans="1:11" ht="36" customHeight="1" x14ac:dyDescent="0.2">
      <c r="A56" s="72"/>
      <c r="B56" s="73"/>
      <c r="C56" s="73"/>
      <c r="D56" s="73"/>
      <c r="E56" s="73"/>
      <c r="F56" s="73"/>
      <c r="G56" s="74"/>
      <c r="H56" s="75"/>
      <c r="I56" s="76"/>
      <c r="J56" s="76"/>
      <c r="K56" s="77"/>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A1:A3"/>
    <mergeCell ref="B1:H1"/>
    <mergeCell ref="I1:K1"/>
    <mergeCell ref="B2:H3"/>
    <mergeCell ref="I2:K2"/>
    <mergeCell ref="I3:K3"/>
    <mergeCell ref="A32:G32"/>
    <mergeCell ref="H32:K32"/>
    <mergeCell ref="B5:C5"/>
    <mergeCell ref="D5:F5"/>
    <mergeCell ref="H5:K5"/>
    <mergeCell ref="B8:K8"/>
    <mergeCell ref="A9:A10"/>
    <mergeCell ref="B9:K10"/>
    <mergeCell ref="B12:F12"/>
    <mergeCell ref="H12:K12"/>
    <mergeCell ref="A14:E15"/>
    <mergeCell ref="B30:C30"/>
    <mergeCell ref="B31:C31"/>
    <mergeCell ref="B33:G33"/>
    <mergeCell ref="H33:K33"/>
    <mergeCell ref="A34:G34"/>
    <mergeCell ref="H34:K34"/>
    <mergeCell ref="B35:G35"/>
    <mergeCell ref="H35:K35"/>
    <mergeCell ref="A36:G36"/>
    <mergeCell ref="H36:K36"/>
    <mergeCell ref="B37:G37"/>
    <mergeCell ref="H37:K37"/>
    <mergeCell ref="A38:G38"/>
    <mergeCell ref="H38:K38"/>
    <mergeCell ref="B39:G39"/>
    <mergeCell ref="H39:K39"/>
    <mergeCell ref="A40:G40"/>
    <mergeCell ref="H40:K40"/>
    <mergeCell ref="B41:G41"/>
    <mergeCell ref="H41:K41"/>
    <mergeCell ref="A42:G42"/>
    <mergeCell ref="H42:K42"/>
    <mergeCell ref="B43:G43"/>
    <mergeCell ref="H43:K43"/>
    <mergeCell ref="A44:G44"/>
    <mergeCell ref="H44:K44"/>
    <mergeCell ref="B45:G45"/>
    <mergeCell ref="H45:K45"/>
    <mergeCell ref="A46:G46"/>
    <mergeCell ref="H46:K46"/>
    <mergeCell ref="B47:G47"/>
    <mergeCell ref="H47:K47"/>
    <mergeCell ref="A48:G48"/>
    <mergeCell ref="H48:K48"/>
    <mergeCell ref="B49:G49"/>
    <mergeCell ref="H49:K49"/>
    <mergeCell ref="A50:G50"/>
    <mergeCell ref="H50:K50"/>
    <mergeCell ref="B51:G51"/>
    <mergeCell ref="H51:K51"/>
    <mergeCell ref="A52:G52"/>
    <mergeCell ref="H52:K52"/>
    <mergeCell ref="B53:G53"/>
    <mergeCell ref="H53:K53"/>
    <mergeCell ref="A54:G54"/>
    <mergeCell ref="H54:K54"/>
    <mergeCell ref="B55:G55"/>
    <mergeCell ref="H55:K55"/>
    <mergeCell ref="A56:G56"/>
    <mergeCell ref="H56:K56"/>
  </mergeCells>
  <conditionalFormatting sqref="D17:D28">
    <cfRule type="containsBlanks" dxfId="23" priority="26">
      <formula>LEN(TRIM(D17))=0</formula>
    </cfRule>
    <cfRule type="cellIs" dxfId="22" priority="27" operator="lessThan">
      <formula>0.7</formula>
    </cfRule>
    <cfRule type="cellIs" dxfId="21" priority="28" operator="greaterThan">
      <formula>0.9</formula>
    </cfRule>
    <cfRule type="cellIs" dxfId="20"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2:D28">
    <cfRule type="containsBlanks" dxfId="19" priority="21">
      <formula>LEN(TRIM(D22))=0</formula>
    </cfRule>
    <cfRule type="cellIs" dxfId="18" priority="22" operator="lessThan">
      <formula>0.7</formula>
    </cfRule>
    <cfRule type="cellIs" dxfId="17" priority="23" operator="greaterThan">
      <formula>0.9</formula>
    </cfRule>
    <cfRule type="cellIs" dxfId="16"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17:D28">
    <cfRule type="containsBlanks" dxfId="15" priority="16">
      <formula>LEN(TRIM(D17))=0</formula>
    </cfRule>
    <cfRule type="cellIs" dxfId="14" priority="17" operator="lessThan">
      <formula>0.7</formula>
    </cfRule>
    <cfRule type="cellIs" dxfId="13" priority="18" operator="greaterThan">
      <formula>0.9</formula>
    </cfRule>
    <cfRule type="cellIs" dxfId="12"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11" priority="11">
      <formula>LEN(TRIM(D29))=0</formula>
    </cfRule>
    <cfRule type="cellIs" dxfId="10" priority="12" operator="lessThan">
      <formula>0.7</formula>
    </cfRule>
    <cfRule type="cellIs" dxfId="9" priority="13" operator="greaterThan">
      <formula>0.9</formula>
    </cfRule>
    <cfRule type="cellIs" dxfId="8"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7" priority="6">
      <formula>LEN(TRIM(D29))=0</formula>
    </cfRule>
    <cfRule type="cellIs" dxfId="6" priority="7" operator="lessThan">
      <formula>0.7</formula>
    </cfRule>
    <cfRule type="cellIs" dxfId="5" priority="8" operator="greaterThan">
      <formula>0.9</formula>
    </cfRule>
    <cfRule type="cellIs" dxfId="4"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3" priority="1">
      <formula>LEN(TRIM(D29))=0</formula>
    </cfRule>
    <cfRule type="cellIs" dxfId="2" priority="2" operator="lessThan">
      <formula>0.7</formula>
    </cfRule>
    <cfRule type="cellIs" dxfId="1" priority="3" operator="greaterThan">
      <formula>0.9</formula>
    </cfRule>
    <cfRule type="cellIs" dxfId="0" priority="4" operator="between">
      <formula>0.7</formula>
      <formula>0.9</formula>
    </cfRule>
    <cfRule type="colorScale" priority="5">
      <colorScale>
        <cfvo type="percent" val="0.69"/>
        <cfvo type="percent" val="0.7"/>
        <cfvo type="percent" val="0.9"/>
        <color rgb="FFF8696B"/>
        <color rgb="FFFFEB84"/>
        <color rgb="FF63BE7B"/>
      </colorScale>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1</xdr:col>
                    <xdr:colOff>409575</xdr:colOff>
                    <xdr:row>11</xdr:row>
                    <xdr:rowOff>257175</xdr:rowOff>
                  </from>
                  <to>
                    <xdr:col>2</xdr:col>
                    <xdr:colOff>266700</xdr:colOff>
                    <xdr:row>13</xdr:row>
                    <xdr:rowOff>38100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3</xdr:col>
                    <xdr:colOff>209550</xdr:colOff>
                    <xdr:row>11</xdr:row>
                    <xdr:rowOff>257175</xdr:rowOff>
                  </from>
                  <to>
                    <xdr:col>3</xdr:col>
                    <xdr:colOff>514350</xdr:colOff>
                    <xdr:row>13</xdr:row>
                    <xdr:rowOff>38100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from>
                    <xdr:col>4</xdr:col>
                    <xdr:colOff>200025</xdr:colOff>
                    <xdr:row>11</xdr:row>
                    <xdr:rowOff>257175</xdr:rowOff>
                  </from>
                  <to>
                    <xdr:col>4</xdr:col>
                    <xdr:colOff>504825</xdr:colOff>
                    <xdr:row>13</xdr:row>
                    <xdr:rowOff>38100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from>
                    <xdr:col>5</xdr:col>
                    <xdr:colOff>304800</xdr:colOff>
                    <xdr:row>11</xdr:row>
                    <xdr:rowOff>257175</xdr:rowOff>
                  </from>
                  <to>
                    <xdr:col>5</xdr:col>
                    <xdr:colOff>609600</xdr:colOff>
                    <xdr:row>13</xdr:row>
                    <xdr:rowOff>38100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from>
                    <xdr:col>5</xdr:col>
                    <xdr:colOff>828675</xdr:colOff>
                    <xdr:row>11</xdr:row>
                    <xdr:rowOff>257175</xdr:rowOff>
                  </from>
                  <to>
                    <xdr:col>6</xdr:col>
                    <xdr:colOff>285750</xdr:colOff>
                    <xdr:row>13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12</vt:i4>
      </vt:variant>
    </vt:vector>
  </HeadingPairs>
  <TitlesOfParts>
    <vt:vector size="20" baseType="lpstr">
      <vt:lpstr>65</vt:lpstr>
      <vt:lpstr>66</vt:lpstr>
      <vt:lpstr>67</vt:lpstr>
      <vt:lpstr>68</vt:lpstr>
      <vt:lpstr>69</vt:lpstr>
      <vt:lpstr>70</vt:lpstr>
      <vt:lpstr>71</vt:lpstr>
      <vt:lpstr>72</vt:lpstr>
      <vt:lpstr>'65'!Área_de_impresión</vt:lpstr>
      <vt:lpstr>'66'!Área_de_impresión</vt:lpstr>
      <vt:lpstr>'67'!Área_de_impresión</vt:lpstr>
      <vt:lpstr>'68'!Área_de_impresión</vt:lpstr>
      <vt:lpstr>'69'!Área_de_impresión</vt:lpstr>
      <vt:lpstr>'70'!Área_de_impresión</vt:lpstr>
      <vt:lpstr>'65'!Títulos_a_imprimir</vt:lpstr>
      <vt:lpstr>'66'!Títulos_a_imprimir</vt:lpstr>
      <vt:lpstr>'67'!Títulos_a_imprimir</vt:lpstr>
      <vt:lpstr>'68'!Títulos_a_imprimir</vt:lpstr>
      <vt:lpstr>'69'!Títulos_a_imprimir</vt:lpstr>
      <vt:lpstr>'70'!Títulos_a_imprimir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REYNALDO ROA PARRA</dc:creator>
  <cp:lastModifiedBy>DIANA CAROLINA AVILA PINZON</cp:lastModifiedBy>
  <cp:lastPrinted>2017-04-18T17:12:24Z</cp:lastPrinted>
  <dcterms:created xsi:type="dcterms:W3CDTF">2015-02-25T14:06:00Z</dcterms:created>
  <dcterms:modified xsi:type="dcterms:W3CDTF">2019-01-25T16:48:03Z</dcterms:modified>
</cp:coreProperties>
</file>