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1\"/>
    </mc:Choice>
  </mc:AlternateContent>
  <bookViews>
    <workbookView xWindow="-120" yWindow="-120" windowWidth="20730" windowHeight="11160" tabRatio="808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9" l="1"/>
  <c r="P27" i="9" l="1"/>
  <c r="P26" i="9"/>
  <c r="M27" i="9"/>
  <c r="J27" i="9" l="1"/>
  <c r="J26" i="9"/>
  <c r="G27" i="9" l="1"/>
  <c r="G26" i="9"/>
  <c r="D27" i="9" l="1"/>
  <c r="D26" i="9"/>
  <c r="G28" i="9" l="1"/>
  <c r="J28" i="9"/>
  <c r="M28" i="9"/>
  <c r="D28" i="9" l="1"/>
</calcChain>
</file>

<file path=xl/sharedStrings.xml><?xml version="1.0" encoding="utf-8"?>
<sst xmlns="http://schemas.openxmlformats.org/spreadsheetml/2006/main" count="103" uniqueCount="98">
  <si>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</si>
  <si>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</si>
  <si>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</si>
  <si>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</si>
  <si>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</si>
  <si>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</si>
  <si>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</si>
  <si>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</si>
  <si>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</si>
  <si>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</si>
  <si>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</si>
  <si>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</si>
  <si>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</si>
  <si>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</si>
  <si>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</si>
  <si>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</si>
  <si>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</si>
  <si>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</si>
  <si>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</si>
  <si>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</si>
  <si>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</si>
  <si>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</si>
  <si>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</si>
  <si>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</si>
  <si>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</si>
  <si>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</si>
  <si>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</si>
  <si>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</si>
  <si>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</si>
  <si>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</si>
  <si>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</si>
  <si>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</si>
  <si>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</si>
  <si>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</si>
  <si>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</si>
  <si>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</si>
  <si>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</si>
  <si>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</si>
  <si>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</si>
  <si>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</si>
  <si>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</si>
  <si>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</si>
  <si>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</si>
  <si>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</si>
  <si>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</si>
  <si>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</si>
  <si>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</si>
  <si>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</si>
  <si>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</si>
  <si>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</si>
  <si>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</si>
  <si>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</si>
  <si>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</si>
  <si>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</si>
  <si>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</si>
  <si>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</si>
  <si>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</si>
  <si>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</si>
  <si>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</si>
  <si>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</si>
  <si>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</si>
  <si>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</si>
  <si>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</si>
  <si>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</si>
  <si>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</si>
  <si>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</si>
  <si>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</si>
  <si>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</si>
  <si>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</si>
  <si>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</si>
  <si>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</si>
  <si>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</si>
  <si>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</si>
  <si>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</si>
  <si>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</si>
  <si>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</si>
  <si>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</si>
  <si>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</si>
  <si>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</si>
  <si>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</si>
  <si>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</si>
  <si>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</si>
  <si>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</si>
  <si>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</si>
  <si>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</si>
  <si>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</si>
  <si>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</si>
  <si>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</si>
  <si>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</si>
  <si>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</si>
  <si>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</si>
  <si>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</si>
  <si>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</si>
  <si>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</si>
  <si>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durante e el primer trimestre de 2021  se programaron para primer debate seis (6)  Proyectos de Acuerdo 032 ,001 , 019, 041, ,041, 042, 089. de 2021  priorizados por las bancadas, de  los cuales fueron aprobados en primer debate los p.a. 032, 001, 019  y  041.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038, 047, 088 de 2021 y los 434 y 439  de 2020 los cuales se aprobaron.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>, en el Primer Trimestre, programó para primer debate, 4 Proyectos de Acuerdo. (Proyecto Acuerdo 005 de 2021: “Por el cual se establecen medidas complementarias en materia de productividad, competitividad, emprendimiento y generación de empleo en Bogotá D.C.” ;el Proyecto de Acuerdo 060 de 2021: “Por medio del cual se determinan lineamientos para el cobro por participación en plusvalías generadas por obra pública”;el Proyecto de Acuerdo 083 de 2021: “Por el cual se integran acciones para fomentar el emprendimiento de mujeres “EME” – empresas con manos de mujer dentro de las estrategias de la Secretaría de Desarrollo Económico y se dictan otras disposiciones”;el Proyecto de Acuerdo 066 de 2021: ”; los proyectos de acuerdo fueron priorizados por las bancadas; los proyectos 005, 060,083 fueron aprobados en primer debate y pasaron a sesión plenaria para segundo debate; el proyecto 066 de 2021 fue negado.</t>
    </r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</si>
  <si>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En el segundo trimestre de 2021,  se programaron para primer debate diez (10) proyectos de Acuerdo 127,134,151,171,196,130,146,212,116,223, de los cuales fueron aprobados en primer debate (7) p.as. 127,130, 134,146,151,171 y 196.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115.135 acumulado con el 150, 157 y 204  de 2021,   de los cuales se aprobaron; cuatro  (4), 115.135 acumulado con el 150, 157 y  se nego uno (1) el 204   de 2021 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 xml:space="preserve">, en el segundo Trimestre, programó para primer debate seis (6) Proyectos de Acuerdo, los cuales fueron priorizados. Los proyectos de acuerdo programados y debatidos fueron el 124,181,217,128 , 211 de 2020, elcual fue devuelto de plenaria para revision del articulado y el 265  de 2021. De estos proyectos, 4 fueron aprobados en primer debate y pasaron a sesión plenaria para segundo debate (181,217,128 y 211 de 2020; el proyecto 124 de 2021 fue negado y el proyecto 265 de 2021 fue presentado parasesiones extraordinarias de jun-jul  por la administracion y continua en debate. </t>
    </r>
  </si>
  <si>
    <r>
      <rPr>
        <b/>
        <sz val="10"/>
        <rFont val="Arial"/>
        <family val="2"/>
      </rPr>
      <t xml:space="preserve">La Comisión Primera Permanente del Plan de Desarrollo y Ordenamiento </t>
    </r>
    <r>
      <rPr>
        <sz val="10"/>
        <rFont val="Arial"/>
        <family val="2"/>
      </rPr>
      <t xml:space="preserve"> En el  tercer  trimestre de 2021,se programaron para primer debate doce (12) proyectos de Acuerdo  262,264,270,276,293, 301,306,311,312 y 273 acumulado por unidad de materia con el p.a. 303 y 413 de 2021  de los cuales fueron aprobados en primer diez (10) p.as 262,264,270,276,293,306,311,312 y 273 acumulado por unidad de materia con el p.a. 303 de 2021.
</t>
    </r>
    <r>
      <rPr>
        <b/>
        <sz val="10"/>
        <rFont val="Arial"/>
        <family val="2"/>
      </rPr>
      <t>La Comisión Segunda  Permanente de Gobierno,</t>
    </r>
    <r>
      <rPr>
        <sz val="10"/>
        <rFont val="Arial"/>
        <family val="2"/>
      </rPr>
      <t xml:space="preserve"> Durante este periodo de sesiones ordinarias del  trimestre  julio, agosto y septiembre  se debatieron  ocho  (8) proyectos de acuerdo debidamente priorizados en la Comisión. Los Proyectos en mención son :  304, 337, 264, 371 acumulado con 404, 267,369 y 381 los cuales se aprobaron en las sesiones ordinarias de Agosto y la prorroga de los 10 dís días de septiembre.
</t>
    </r>
    <r>
      <rPr>
        <b/>
        <sz val="10"/>
        <rFont val="Arial"/>
        <family val="2"/>
      </rPr>
      <t>La Comisión Tercera Permanente de Hacienda y Crédito Público,</t>
    </r>
    <r>
      <rPr>
        <sz val="10"/>
        <rFont val="Arial"/>
        <family val="2"/>
      </rPr>
      <t xml:space="preserve"> en el  tercer Trimestre, programó para primer debate siete (7) Proyectos de Acuerdo, los cuales fueron priorizados. Los proyectos de acuerdo programados y debatidos fueron el  265,322, 332 y 342 acumulados por materia, 352, 329,370 de 2021. De estos proyectos, 6 fueron aprobados en primer debate y pasaron a sesión plenaria para segundo debate (265,322, 332 y 342 acumulados por materia, 352, y 370 de 2021; el proyecto 329 de 2021 fue negado.</t>
    </r>
  </si>
  <si>
    <r>
      <rPr>
        <b/>
        <sz val="10"/>
        <rFont val="Arial"/>
        <family val="2"/>
      </rPr>
      <t xml:space="preserve">La Comisión Primera Permanente del Plan de Desarrollo y Ordenamiento </t>
    </r>
    <r>
      <rPr>
        <sz val="10"/>
        <rFont val="Arial"/>
        <family val="2"/>
      </rPr>
      <t xml:space="preserve"> En el  cuatro  trimestre de 2021se programaron para primer debate un (1) proyecto de Acuerdo 412 el cual no fue aprobado.
</t>
    </r>
    <r>
      <rPr>
        <b/>
        <sz val="10"/>
        <rFont val="Arial"/>
        <family val="2"/>
      </rPr>
      <t>La Comisión Segunda  Permanente de Gobierno,</t>
    </r>
    <r>
      <rPr>
        <sz val="10"/>
        <rFont val="Arial"/>
        <family val="2"/>
      </rPr>
      <t xml:space="preserve">  Durante este periodo de sesiones ordinarias del  trimestre  octubre , noviembre y diciembre no  se debatieron  proyectos de Acuerdo en la Comisión. por cuanto las sesiones se llevaron acabao para  el presupuesto y el Plan de Ordenamiento Territorial. 
</t>
    </r>
    <r>
      <rPr>
        <b/>
        <sz val="10"/>
        <rFont val="Arial"/>
        <family val="2"/>
      </rPr>
      <t>La Comisión Tercera Permanente de Hacienda y Crédito Público,</t>
    </r>
    <r>
      <rPr>
        <sz val="10"/>
        <rFont val="Arial"/>
        <family val="2"/>
      </rPr>
      <t xml:space="preserve"> en el  cuarto Trimestre, programó para primer debate dos (2) Proyectos de Acuerdo , los cuales fueron priorizados.Los proyectos de acuerdo programados y debatidos fueron 497 y 512 de 2021, de estos proyectos  uno (1)  fue aprobado en primer debate  y paso a plenaria para segundo debate , el proyecto 512 de 2021  y el proyecto 497 de 2021 fue archivado.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</si>
</sst>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15" fontId="23" fillId="0" borderId="67" xfId="0" applyNumberFormat="1" applyFont="1" applyBorder="1" applyAlignment="1" applyProtection="1">
      <alignment vertical="top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76.470588235294116</c:v>
                </c:pt>
                <c:pt idx="3">
                  <c:v>85</c:v>
                </c:pt>
                <c:pt idx="6">
                  <c:v>92.592592592592595</c:v>
                </c:pt>
                <c:pt idx="9" formatCode="General">
                  <c:v>100</c:v>
                </c:pt>
                <c:pt idx="12">
                  <c:v>86.567164179104466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75</c:v>
                </c:pt>
                <c:pt idx="1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72795280"/>
        <c:axId val="-72798544"/>
      </c:barChart>
      <c:catAx>
        <c:axId val="-7279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2798544"/>
        <c:crosses val="autoZero"/>
        <c:auto val="1"/>
        <c:lblAlgn val="ctr"/>
        <c:lblOffset val="100"/>
        <c:noMultiLvlLbl val="0"/>
      </c:catAx>
      <c:valAx>
        <c:axId val="-72798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7279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23"/>
  <sheetViews>
    <sheetView showGridLines="0" tabSelected="1" zoomScale="90" zoomScaleNormal="90" zoomScaleSheetLayoutView="80" workbookViewId="0">
      <selection activeCell="J26" sqref="J26:L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1"/>
      <c r="C2" s="172"/>
      <c r="D2" s="173"/>
      <c r="E2" s="134" t="s">
        <v>79</v>
      </c>
      <c r="F2" s="135"/>
      <c r="G2" s="135"/>
      <c r="H2" s="135"/>
      <c r="I2" s="135"/>
      <c r="J2" s="135"/>
      <c r="K2" s="135"/>
      <c r="L2" s="135"/>
      <c r="M2" s="135"/>
      <c r="N2" s="136"/>
      <c r="O2" s="155" t="s">
        <v>78</v>
      </c>
      <c r="P2" s="155"/>
      <c r="Q2" s="155"/>
      <c r="R2" s="155"/>
    </row>
    <row r="3" spans="2:18" ht="24.75" customHeight="1" x14ac:dyDescent="0.2">
      <c r="B3" s="174"/>
      <c r="C3" s="175"/>
      <c r="D3" s="176"/>
      <c r="E3" s="137"/>
      <c r="F3" s="138"/>
      <c r="G3" s="138"/>
      <c r="H3" s="138"/>
      <c r="I3" s="138"/>
      <c r="J3" s="138"/>
      <c r="K3" s="138"/>
      <c r="L3" s="138"/>
      <c r="M3" s="138"/>
      <c r="N3" s="139"/>
      <c r="O3" s="155" t="s">
        <v>75</v>
      </c>
      <c r="P3" s="155"/>
      <c r="Q3" s="155"/>
      <c r="R3" s="155"/>
    </row>
    <row r="4" spans="2:18" ht="24.75" customHeight="1" thickBot="1" x14ac:dyDescent="0.25">
      <c r="B4" s="174"/>
      <c r="C4" s="175"/>
      <c r="D4" s="176"/>
      <c r="E4" s="140"/>
      <c r="F4" s="141"/>
      <c r="G4" s="141"/>
      <c r="H4" s="141"/>
      <c r="I4" s="141"/>
      <c r="J4" s="141"/>
      <c r="K4" s="141"/>
      <c r="L4" s="141"/>
      <c r="M4" s="141"/>
      <c r="N4" s="142"/>
      <c r="O4" s="155" t="s">
        <v>76</v>
      </c>
      <c r="P4" s="155"/>
      <c r="Q4" s="155"/>
      <c r="R4" s="155"/>
    </row>
    <row r="5" spans="2:18" ht="13.5" thickBot="1" x14ac:dyDescent="0.2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  <c r="Q5" s="60"/>
      <c r="R5" s="61"/>
    </row>
    <row r="6" spans="2:18" ht="15" customHeight="1" thickBot="1" x14ac:dyDescent="0.25">
      <c r="B6" s="110" t="s">
        <v>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18" ht="13.5" thickBot="1" x14ac:dyDescent="0.25">
      <c r="B7" s="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"/>
    </row>
    <row r="8" spans="2:18" ht="23.25" customHeight="1" thickBot="1" x14ac:dyDescent="0.25">
      <c r="B8" s="5"/>
      <c r="C8" s="7" t="s">
        <v>60</v>
      </c>
      <c r="D8" s="103" t="s">
        <v>47</v>
      </c>
      <c r="E8" s="104"/>
      <c r="F8" s="104"/>
      <c r="G8" s="104"/>
      <c r="H8" s="104"/>
      <c r="I8" s="105"/>
      <c r="J8" s="156" t="s">
        <v>56</v>
      </c>
      <c r="K8" s="157"/>
      <c r="L8" s="177" t="s">
        <v>88</v>
      </c>
      <c r="M8" s="178"/>
      <c r="N8" s="178"/>
      <c r="O8" s="178"/>
      <c r="P8" s="178"/>
      <c r="Q8" s="179"/>
      <c r="R8" s="6"/>
    </row>
    <row r="9" spans="2:18" ht="23.25" customHeight="1" thickBot="1" x14ac:dyDescent="0.25">
      <c r="B9" s="5"/>
      <c r="C9" s="7" t="s">
        <v>59</v>
      </c>
      <c r="D9" s="168" t="s">
        <v>86</v>
      </c>
      <c r="E9" s="169"/>
      <c r="F9" s="169"/>
      <c r="G9" s="169"/>
      <c r="H9" s="169"/>
      <c r="I9" s="170"/>
      <c r="J9" s="158" t="s">
        <v>57</v>
      </c>
      <c r="K9" s="159"/>
      <c r="L9" s="162" t="s">
        <v>89</v>
      </c>
      <c r="M9" s="163"/>
      <c r="N9" s="163"/>
      <c r="O9" s="163"/>
      <c r="P9" s="163"/>
      <c r="Q9" s="164"/>
      <c r="R9" s="6"/>
    </row>
    <row r="10" spans="2:18" ht="23.25" customHeight="1" thickBot="1" x14ac:dyDescent="0.25">
      <c r="B10" s="5"/>
      <c r="C10" s="7" t="s">
        <v>58</v>
      </c>
      <c r="D10" s="168" t="s">
        <v>87</v>
      </c>
      <c r="E10" s="169"/>
      <c r="F10" s="169"/>
      <c r="G10" s="169"/>
      <c r="H10" s="169"/>
      <c r="I10" s="170"/>
      <c r="J10" s="160"/>
      <c r="K10" s="161"/>
      <c r="L10" s="165"/>
      <c r="M10" s="166"/>
      <c r="N10" s="166"/>
      <c r="O10" s="166"/>
      <c r="P10" s="166"/>
      <c r="Q10" s="16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86" t="s">
        <v>14</v>
      </c>
      <c r="D12" s="126"/>
      <c r="E12" s="86" t="s">
        <v>61</v>
      </c>
      <c r="F12" s="87"/>
      <c r="G12" s="121" t="s">
        <v>1</v>
      </c>
      <c r="H12" s="122"/>
      <c r="I12" s="86" t="s">
        <v>3</v>
      </c>
      <c r="J12" s="87"/>
      <c r="K12" s="63" t="s">
        <v>6</v>
      </c>
      <c r="L12" s="64"/>
      <c r="M12" s="69" t="s">
        <v>2</v>
      </c>
      <c r="N12" s="143"/>
      <c r="O12" s="144"/>
      <c r="P12" s="151" t="s">
        <v>62</v>
      </c>
      <c r="Q12" s="152"/>
      <c r="R12" s="6"/>
    </row>
    <row r="13" spans="2:18" ht="15" customHeight="1" x14ac:dyDescent="0.2">
      <c r="B13" s="5"/>
      <c r="C13" s="93" t="s">
        <v>90</v>
      </c>
      <c r="D13" s="94"/>
      <c r="E13" s="97">
        <v>1</v>
      </c>
      <c r="F13" s="98"/>
      <c r="G13" s="74" t="s">
        <v>80</v>
      </c>
      <c r="H13" s="75"/>
      <c r="I13" s="78" t="s">
        <v>4</v>
      </c>
      <c r="J13" s="79"/>
      <c r="K13" s="65" t="s">
        <v>8</v>
      </c>
      <c r="L13" s="66"/>
      <c r="M13" s="145" t="s">
        <v>91</v>
      </c>
      <c r="N13" s="146"/>
      <c r="O13" s="147"/>
      <c r="P13" s="153" t="s">
        <v>65</v>
      </c>
      <c r="Q13" s="79"/>
      <c r="R13" s="6"/>
    </row>
    <row r="14" spans="2:18" ht="29.25" customHeight="1" thickBot="1" x14ac:dyDescent="0.25">
      <c r="B14" s="5"/>
      <c r="C14" s="95"/>
      <c r="D14" s="96"/>
      <c r="E14" s="95"/>
      <c r="F14" s="99"/>
      <c r="G14" s="76"/>
      <c r="H14" s="77"/>
      <c r="I14" s="80"/>
      <c r="J14" s="81"/>
      <c r="K14" s="67"/>
      <c r="L14" s="68"/>
      <c r="M14" s="148"/>
      <c r="N14" s="149"/>
      <c r="O14" s="150"/>
      <c r="P14" s="154"/>
      <c r="Q14" s="8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9" t="s">
        <v>11</v>
      </c>
      <c r="D16" s="82" t="s">
        <v>25</v>
      </c>
      <c r="E16" s="83"/>
      <c r="F16" s="90" t="s">
        <v>92</v>
      </c>
      <c r="G16" s="9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70"/>
      <c r="D17" s="84" t="s">
        <v>26</v>
      </c>
      <c r="E17" s="85"/>
      <c r="F17" s="45" t="s">
        <v>93</v>
      </c>
      <c r="G17" s="9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71"/>
      <c r="D18" s="88" t="s">
        <v>27</v>
      </c>
      <c r="E18" s="89"/>
      <c r="F18" s="72" t="s">
        <v>81</v>
      </c>
      <c r="G18" s="7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23" t="s">
        <v>23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2" t="s"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6"/>
    </row>
    <row r="24" spans="2:20" ht="27" customHeight="1" thickBot="1" x14ac:dyDescent="0.25">
      <c r="B24" s="5"/>
      <c r="C24" s="31" t="s">
        <v>16</v>
      </c>
      <c r="D24" s="37" t="s">
        <v>82</v>
      </c>
      <c r="E24" s="38"/>
      <c r="F24" s="39"/>
      <c r="G24" s="40" t="s">
        <v>83</v>
      </c>
      <c r="H24" s="38"/>
      <c r="I24" s="39"/>
      <c r="J24" s="40" t="s">
        <v>84</v>
      </c>
      <c r="K24" s="38"/>
      <c r="L24" s="39"/>
      <c r="M24" s="40" t="s">
        <v>85</v>
      </c>
      <c r="N24" s="38"/>
      <c r="O24" s="39"/>
      <c r="P24" s="54" t="s">
        <v>13</v>
      </c>
      <c r="Q24" s="55"/>
      <c r="R24" s="6"/>
    </row>
    <row r="25" spans="2:20" ht="15" customHeight="1" x14ac:dyDescent="0.2">
      <c r="B25" s="5"/>
      <c r="C25" s="32" t="s">
        <v>17</v>
      </c>
      <c r="D25" s="41">
        <v>75</v>
      </c>
      <c r="E25" s="42"/>
      <c r="F25" s="43"/>
      <c r="G25" s="44">
        <v>75</v>
      </c>
      <c r="H25" s="42"/>
      <c r="I25" s="43"/>
      <c r="J25" s="44">
        <v>75</v>
      </c>
      <c r="K25" s="42"/>
      <c r="L25" s="43"/>
      <c r="M25" s="44">
        <v>75</v>
      </c>
      <c r="N25" s="42"/>
      <c r="O25" s="43"/>
      <c r="P25" s="56">
        <v>75</v>
      </c>
      <c r="Q25" s="57"/>
      <c r="R25" s="6"/>
    </row>
    <row r="26" spans="2:20" x14ac:dyDescent="0.2">
      <c r="B26" s="5"/>
      <c r="C26" s="33" t="s">
        <v>15</v>
      </c>
      <c r="D26" s="45">
        <f>4+5+4</f>
        <v>13</v>
      </c>
      <c r="E26" s="46"/>
      <c r="F26" s="47"/>
      <c r="G26" s="45">
        <f>7+4+6</f>
        <v>17</v>
      </c>
      <c r="H26" s="46"/>
      <c r="I26" s="47"/>
      <c r="J26" s="45">
        <f>10+8+7</f>
        <v>25</v>
      </c>
      <c r="K26" s="46"/>
      <c r="L26" s="47"/>
      <c r="M26" s="51">
        <v>3</v>
      </c>
      <c r="N26" s="52"/>
      <c r="O26" s="53"/>
      <c r="P26" s="117">
        <f>SUM(D26:O26)</f>
        <v>58</v>
      </c>
      <c r="Q26" s="118"/>
      <c r="R26" s="6"/>
    </row>
    <row r="27" spans="2:20" ht="15.75" customHeight="1" x14ac:dyDescent="0.2">
      <c r="B27" s="5"/>
      <c r="C27" s="33" t="s">
        <v>35</v>
      </c>
      <c r="D27" s="45">
        <f>8+5+4</f>
        <v>17</v>
      </c>
      <c r="E27" s="46"/>
      <c r="F27" s="47"/>
      <c r="G27" s="45">
        <f>10+4+6</f>
        <v>20</v>
      </c>
      <c r="H27" s="46"/>
      <c r="I27" s="47"/>
      <c r="J27" s="45">
        <f>12+8+7</f>
        <v>27</v>
      </c>
      <c r="K27" s="46"/>
      <c r="L27" s="47"/>
      <c r="M27" s="51">
        <f>1+2</f>
        <v>3</v>
      </c>
      <c r="N27" s="52"/>
      <c r="O27" s="53"/>
      <c r="P27" s="117">
        <f>SUM(D27:O27)</f>
        <v>67</v>
      </c>
      <c r="Q27" s="118"/>
      <c r="R27" s="6"/>
    </row>
    <row r="28" spans="2:20" ht="15.75" customHeight="1" thickBot="1" x14ac:dyDescent="0.25">
      <c r="B28" s="5"/>
      <c r="C28" s="34" t="s">
        <v>28</v>
      </c>
      <c r="D28" s="48">
        <f>(D26/D27)*100</f>
        <v>76.470588235294116</v>
      </c>
      <c r="E28" s="49"/>
      <c r="F28" s="50"/>
      <c r="G28" s="48">
        <f t="shared" ref="G28" si="0">(G26/G27)*100</f>
        <v>85</v>
      </c>
      <c r="H28" s="49"/>
      <c r="I28" s="50"/>
      <c r="J28" s="48">
        <f t="shared" ref="J28" si="1">(J26/J27)*100</f>
        <v>92.592592592592595</v>
      </c>
      <c r="K28" s="49"/>
      <c r="L28" s="50"/>
      <c r="M28" s="127">
        <f t="shared" ref="M28" si="2">(M26/M27)*100</f>
        <v>100</v>
      </c>
      <c r="N28" s="128"/>
      <c r="O28" s="129"/>
      <c r="P28" s="130">
        <f>(P26/P27)*100</f>
        <v>86.567164179104466</v>
      </c>
      <c r="Q28" s="13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6"/>
      <c r="J31" s="116"/>
      <c r="K31" s="116"/>
      <c r="L31" s="116"/>
      <c r="M31" s="116"/>
      <c r="N31" s="116"/>
      <c r="O31" s="116"/>
      <c r="P31" s="116"/>
      <c r="Q31" s="11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8" t="s">
        <v>21</v>
      </c>
      <c r="D42" s="109"/>
      <c r="E42" s="109"/>
      <c r="F42" s="109"/>
      <c r="G42" s="109"/>
      <c r="H42" s="109"/>
      <c r="I42" s="109"/>
      <c r="J42" s="109"/>
      <c r="K42" s="110" t="s">
        <v>70</v>
      </c>
      <c r="L42" s="111"/>
      <c r="M42" s="111"/>
      <c r="N42" s="111"/>
      <c r="O42" s="111"/>
      <c r="P42" s="111"/>
      <c r="Q42" s="112"/>
      <c r="R42" s="6"/>
    </row>
    <row r="43" spans="2:18" ht="28.5" customHeight="1" thickBot="1" x14ac:dyDescent="0.25">
      <c r="B43" s="5"/>
      <c r="C43" s="29"/>
      <c r="D43" s="30" t="s">
        <v>72</v>
      </c>
      <c r="E43" s="132" t="s">
        <v>73</v>
      </c>
      <c r="F43" s="132"/>
      <c r="G43" s="132"/>
      <c r="H43" s="132"/>
      <c r="I43" s="132"/>
      <c r="J43" s="133"/>
      <c r="K43" s="2"/>
      <c r="L43" s="3"/>
      <c r="M43" s="3"/>
      <c r="N43" s="3"/>
      <c r="O43" s="3"/>
      <c r="P43" s="3"/>
      <c r="Q43" s="4"/>
      <c r="R43" s="6"/>
    </row>
    <row r="44" spans="2:18" ht="300.75" customHeight="1" thickBot="1" x14ac:dyDescent="0.25">
      <c r="B44" s="5"/>
      <c r="C44" s="14" t="s">
        <v>18</v>
      </c>
      <c r="D44" s="35">
        <v>44307</v>
      </c>
      <c r="E44" s="113" t="s">
        <v>94</v>
      </c>
      <c r="F44" s="114"/>
      <c r="G44" s="114"/>
      <c r="H44" s="114"/>
      <c r="I44" s="114"/>
      <c r="J44" s="115"/>
      <c r="K44" s="106"/>
      <c r="L44" s="106"/>
      <c r="M44" s="106"/>
      <c r="N44" s="106"/>
      <c r="O44" s="106"/>
      <c r="P44" s="106"/>
      <c r="Q44" s="107"/>
      <c r="R44" s="6"/>
    </row>
    <row r="45" spans="2:18" ht="356.25" customHeight="1" thickBot="1" x14ac:dyDescent="0.25">
      <c r="B45" s="5"/>
      <c r="C45" s="14" t="s">
        <v>19</v>
      </c>
      <c r="D45" s="35">
        <v>44377</v>
      </c>
      <c r="E45" s="113" t="s">
        <v>95</v>
      </c>
      <c r="F45" s="114"/>
      <c r="G45" s="114"/>
      <c r="H45" s="114"/>
      <c r="I45" s="114"/>
      <c r="J45" s="115"/>
      <c r="K45" s="106"/>
      <c r="L45" s="106"/>
      <c r="M45" s="106"/>
      <c r="N45" s="106"/>
      <c r="O45" s="106"/>
      <c r="P45" s="106"/>
      <c r="Q45" s="107"/>
      <c r="R45" s="6"/>
    </row>
    <row r="46" spans="2:18" ht="258" customHeight="1" thickBot="1" x14ac:dyDescent="0.25">
      <c r="B46" s="5"/>
      <c r="C46" s="14" t="s">
        <v>77</v>
      </c>
      <c r="D46" s="35"/>
      <c r="E46" s="113" t="s">
        <v>96</v>
      </c>
      <c r="F46" s="119"/>
      <c r="G46" s="119"/>
      <c r="H46" s="119"/>
      <c r="I46" s="119"/>
      <c r="J46" s="120"/>
      <c r="K46" s="106"/>
      <c r="L46" s="106"/>
      <c r="M46" s="106"/>
      <c r="N46" s="106"/>
      <c r="O46" s="106"/>
      <c r="P46" s="106"/>
      <c r="Q46" s="107"/>
      <c r="R46" s="6"/>
    </row>
    <row r="47" spans="2:18" ht="163.5" customHeight="1" thickBot="1" x14ac:dyDescent="0.25">
      <c r="B47" s="5"/>
      <c r="C47" s="14" t="s">
        <v>20</v>
      </c>
      <c r="D47" s="36"/>
      <c r="E47" s="113" t="s">
        <v>97</v>
      </c>
      <c r="F47" s="119"/>
      <c r="G47" s="119"/>
      <c r="H47" s="119"/>
      <c r="I47" s="119"/>
      <c r="J47" s="120"/>
      <c r="K47" s="106"/>
      <c r="L47" s="106"/>
      <c r="M47" s="106"/>
      <c r="N47" s="106"/>
      <c r="O47" s="106"/>
      <c r="P47" s="106"/>
      <c r="Q47" s="107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02"/>
      <c r="N96" s="102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01"/>
      <c r="N97" s="101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01"/>
      <c r="N98" s="101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01"/>
      <c r="N99" s="101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01"/>
      <c r="N100" s="101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01"/>
      <c r="N101" s="101"/>
    </row>
    <row r="102" spans="3:14" hidden="1" x14ac:dyDescent="0.2">
      <c r="C102" s="21" t="s">
        <v>50</v>
      </c>
      <c r="D102" s="22"/>
      <c r="M102" s="102"/>
      <c r="N102" s="102"/>
    </row>
    <row r="103" spans="3:14" ht="66" hidden="1" customHeight="1" x14ac:dyDescent="0.2">
      <c r="C103" s="21" t="s">
        <v>51</v>
      </c>
      <c r="D103" s="22"/>
      <c r="M103" s="100"/>
      <c r="N103" s="100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K45:Q45"/>
    <mergeCell ref="E46:J46"/>
    <mergeCell ref="K46:Q46"/>
    <mergeCell ref="E47:J47"/>
    <mergeCell ref="K47:Q47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J26 M26:M27 D26 G26 P26:P27"/>
    <dataValidation allowBlank="1" showInputMessage="1" showErrorMessage="1" prompt="Identifique el valor registrado en el denominador de la fórmula de cálculo" sqref="D27 G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2022-04-25T19:54:46Z</dcterms:modified>
</cp:coreProperties>
</file>