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-120" yWindow="-120" windowWidth="20730" windowHeight="11160" tabRatio="935"/>
  </bookViews>
  <sheets>
    <sheet name="Gestión de Incapacidades" sheetId="21" r:id="rId1"/>
    <sheet name="Liquidaciónes de Cesantias" sheetId="35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 localSheetId="1">#REF!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52511"/>
</workbook>
</file>

<file path=xl/calcChain.xml><?xml version="1.0" encoding="utf-8"?>
<calcChain xmlns="http://schemas.openxmlformats.org/spreadsheetml/2006/main">
  <c r="P26" i="35" l="1"/>
  <c r="P27" i="35"/>
  <c r="D28" i="35"/>
  <c r="G28" i="35"/>
  <c r="J28" i="35"/>
  <c r="M28" i="35"/>
  <c r="P28" i="35"/>
  <c r="P27" i="25" l="1"/>
  <c r="P26" i="25"/>
  <c r="P27" i="34"/>
  <c r="P26" i="34"/>
  <c r="D28" i="33"/>
  <c r="P27" i="33"/>
  <c r="P26" i="33"/>
  <c r="P27" i="20"/>
  <c r="P26" i="20"/>
  <c r="P27" i="21"/>
  <c r="P26" i="21"/>
  <c r="P28" i="33" l="1"/>
  <c r="P28" i="34"/>
  <c r="M28" i="34" l="1"/>
  <c r="J28" i="34"/>
  <c r="G28" i="34"/>
  <c r="D28" i="34"/>
  <c r="G28" i="33"/>
  <c r="J28" i="33"/>
  <c r="M28" i="33"/>
  <c r="P25" i="21" l="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<sst xmlns="http://schemas.openxmlformats.org/spreadsheetml/2006/main" count="664" uniqueCount="148">
  <si>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</si>
  <si>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</si>
  <si>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</si>
  <si>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</si>
  <si>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</si>
  <si>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</si>
  <si>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</si>
  <si>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</si>
  <si>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</si>
  <si>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</si>
  <si>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</si>
  <si>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</si>
  <si>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</si>
  <si>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</si>
  <si>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</si>
  <si>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</si>
  <si>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</si>
  <si>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</si>
  <si>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</si>
  <si>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</si>
  <si>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</si>
  <si>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</si>
  <si>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</si>
  <si>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</si>
  <si>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</si>
  <si>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</si>
  <si>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</si>
  <si>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</si>
  <si>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</si>
  <si>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</si>
  <si>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</si>
  <si>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</si>
  <si>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</si>
  <si>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</si>
  <si>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</si>
  <si>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</si>
  <si>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</si>
  <si>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</si>
  <si>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</si>
  <si>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</si>
  <si>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</si>
  <si>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</si>
  <si>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</si>
  <si>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</si>
  <si>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</si>
  <si>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</si>
  <si>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</si>
  <si>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</si>
  <si>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</si>
  <si>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</si>
  <si>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</si>
  <si>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</si>
  <si>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</si>
  <si>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</si>
  <si>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</si>
  <si>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</si>
  <si>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</si>
  <si>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</si>
  <si>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</si>
  <si>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</si>
  <si>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</si>
  <si>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</si>
  <si>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</si>
  <si>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</si>
  <si>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</si>
  <si>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</si>
  <si>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</si>
  <si>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</si>
  <si>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</si>
  <si>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</si>
  <si>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</si>
  <si>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</si>
  <si>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</si>
  <si>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</si>
  <si>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</si>
  <si>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</si>
  <si>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CÓDIGO: GMC-FO-003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</si>
  <si>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</si>
  <si>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</si>
  <si>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</si>
  <si>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</si>
  <si>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</si>
  <si>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</si>
  <si>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</si>
  <si>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</si>
  <si>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</si>
  <si>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</si>
  <si>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</si>
  <si>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</si>
  <si>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</si>
  <si>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</si>
  <si>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</si>
  <si>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</si>
  <si>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</si>
  <si>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</si>
  <si>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</si>
  <si>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</si>
  <si>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</si>
  <si>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</si>
  <si>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</si>
  <si>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</si>
  <si>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</si>
  <si>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</si>
  <si>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</si>
  <si>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</si>
  <si>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</si>
  <si>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</si>
  <si>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</si>
  <si>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</si>
  <si>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</si>
  <si>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</si>
  <si>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</si>
  <si>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</si>
  <si>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</si>
  <si>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</si>
  <si>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</si>
  <si>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</si>
  <si>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</si>
  <si>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</si>
  <si>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</si>
  <si>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</si>
  <si>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</si>
  <si>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</si>
  <si>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</si>
  <si>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</si>
  <si>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</si>
  <si>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</si>
  <si>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</si>
  <si>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Sobre el total de las solicitudes sobre tramites pensionales radicados, la gestión realizada en el perido comprendido del 1 de enero al 31 de marzo de 2023, se describe de la siguiente forma:
* Solicitudes tramitadas: TOTAL111
* Peticiones Pendientes: TOTAL 2
Para un total de 109 solicitudes resueltas de tramites pensionales.
Las dos solicitudes recibidas en el mes de marzo y que se encuentran pendientes de las respuesta, se aclara que se encuentran dentro de los terminos de ley.</t>
  </si>
  <si>
    <t xml:space="preserve">De un total de 139 necesidades de contratación radicadas a la Dirección Financiera durante el periodio, 139  son los radicados al Fondo Cuenta de la Secretaria Distrital de Hacienda. De estas radicaciónes, 111 corresponden a solicitudes de contratación de prestación de servicios, 21 corresponden a contratistas proveedores de bienes y servicios a la corporación y 7 correpsonden a proveedores de bienes y servicios para el proceso de sistemas. Fuente: Base de Datos Fondo Cuenta. </t>
  </si>
  <si>
    <t>Mediante el Comite Institucional de Gestión y Desempeño realizado el pasado 24 de enero de 2021. Se hace la presentación por parte del Director Financiero  del Plan Anual de Adquisiciones 2023 a los supervisores designados (Secretaria General, Control Interno, Dirección Administrativa, Dierección Juridica, Oficina Asesora de Comunicaciones, Oficina Asesora de Planeación, Subsecretarios de Despacho y Asesor de Mesa Directiva). Fuente: Acta de comite CIGD del 24-01-2023.</t>
  </si>
  <si>
    <t>De un total de 284 novedades radicadas con el lleno de requisitos, 284 novedades son ejecutadas en el periodo, de las cuales ninguna novedad seran incluidas en el siguiente periodo. 
Fuente: Sistema PERNO</t>
  </si>
  <si>
    <t xml:space="preserve">Sobre el total de las solicitudes sobre tramites pensionales radicados, la gestión realizada en el perido comprendido del 1 de abril al 30 de junio de 2023, se describe de la siguiente forma:
* Solicitudes tramitadas: TOTAL 44
* Peticiones Pendientes: TOTAL 0
Para un total de 44 solicitudes resueltas de tramites pensionales.
</t>
  </si>
  <si>
    <t xml:space="preserve">De un total de 110 necesidades de contratación radicadas a la Dirección Financiera durante el periodio, 110  son los radicados al Fondo Cuenta de la Secretaria Distrital de Hacienda. De estas radicaciónes, 91 corresponden a solicitudes de contratación de prestación de servicios, 15 corresponden a contratistas proveedores de bienes y servicios a la corporación y 4 correpsonden a proveedores de bienes y servicios para el proceso de sistemas. Fuente: Base de Datos Fondo Cuenta. </t>
  </si>
  <si>
    <t>En el marco del seguimiento contractual, para el segundo trimestre se notificaron a las supervisiones la pertinencia conforme a los lineamientos establecidos al interior de la Corporación y de la Secretaría Distrital de Hacienda en su calidad de ordenadora del gasto, la atención en las gestiones de liquidación y cierre contractual de los contratos que prestan los bienes y servicios para la Corporación.
Fuente: Archivo de gestión Fondo Cuenta.</t>
  </si>
  <si>
    <t>De un total de 143 informes finales de supervisión radicados ante la Subdirección de Asuntos Contractuales,. Sobre los 212 contratos terminados en el periodo de julio de 2022 a junio de 2023. 
Fuente: Oficios tramitados ante la SDH y la Base de datos compartida de Fondo Cuenta- Concejo de Bogotà.</t>
  </si>
  <si>
    <t>De un total de 287 novedades radicadas con el lleno de requisitos, 283 novedades son ejecutadas en el periodo, de las cuales 4 novedades seran incluidas en el siguiente periodo. 
Fuente: Sistema PERNO</t>
  </si>
  <si>
    <t>En el segundo trimestre de la vigencia 2023 se recibieron 126 solicitudes las cuales fueron atendidas en su totalidad.   
Fuente: Base de gestión de cesantías.</t>
  </si>
  <si>
    <t>En el primer trimestre de la vigencia 2023 se recibieron 132 solicitudes las cuales fueron atendidas en su totalidad. No habia liquidaciones pendientes de la vigencia 2022  
Fuente: Base de gestión de cesantías.</t>
  </si>
  <si>
    <t>Informe de tramite de cesantias.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</si>
  <si>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</si>
  <si>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Procedimiento Cesantias</t>
  </si>
  <si>
    <t>Determina la atención de los requerimientos en el trimestre y las pendientes del periodo anterior, para las liquidaciónes de cesantias de los funcionarios y exfuncionarios de la Corporación.</t>
  </si>
  <si>
    <t>Liquidaciónes de Cesantias</t>
  </si>
  <si>
    <t>Indicador revisado y/o actualizado y aprobado por el lider del proceso  5/09/2023</t>
  </si>
  <si>
    <t>De las 16 incapacidades que radicaron los funcionarios en el primer trimestre de 2023, se radicó 1 incapacidad y 3 incapacidades que la EPS Sanitas realizó el pago automático. 
Observación: Se ajustó el indicador en este trimestre, aprobado por el lider del proceso y presentado al Comite Institucional de Gestión y Desempeño en su proxima seción.
Fuente: Base de datos de gestión de incapacidades.</t>
  </si>
  <si>
    <t>De las 27 incapacidades reportadas en el segundo trimestre, 15 fueron radicadas por los funcionarios en éste periodo y 12 incapacidades que corresponden al acumulado pendiente por radicar del primer trimestre. Del total de incapacidades radicadas por los funcionarios se radicaron 23 a las diferentes EPS.
Observación: Se ajustó el indicador en este trimestre, aprobado por el lider del proceso y presentado al Comite Institucional de Gestión y Desempeño en su proxima seción
Fuente: Base de datos de gestión de incapacidades.</t>
  </si>
  <si>
    <t xml:space="preserve">(Cantidad de Incapacidades gestionadas para recobro del trimestre + las del trimestre anterior) /(Numero de incapacidades radicadas de 3 dias o más + incapacidades pendientes de tramitar del trimestre anterior) *100%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</si>
</sst>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5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22" xfId="0" applyNumberFormat="1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horizontal="left"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left" vertical="center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8" fillId="29" borderId="19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22" fillId="28" borderId="72" xfId="0" applyFont="1" applyFill="1" applyBorder="1" applyAlignment="1">
      <alignment horizontal="center"/>
    </xf>
    <xf numFmtId="0" fontId="22" fillId="28" borderId="3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justify" vertical="center" wrapText="1"/>
      <protection locked="0"/>
    </xf>
    <xf numFmtId="0" fontId="3" fillId="0" borderId="66" xfId="0" applyFont="1" applyBorder="1" applyAlignment="1" applyProtection="1">
      <alignment horizontal="justify" vertical="center" wrapText="1"/>
      <protection locked="0"/>
    </xf>
    <xf numFmtId="0" fontId="3" fillId="0" borderId="67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56" xfId="0" applyFont="1" applyBorder="1" applyAlignment="1" applyProtection="1">
      <alignment horizontal="justify" vertical="center" wrapText="1"/>
      <protection locked="0"/>
    </xf>
    <xf numFmtId="0" fontId="3" fillId="0" borderId="57" xfId="0" applyFont="1" applyBorder="1" applyAlignment="1" applyProtection="1">
      <alignment horizontal="justify" vertical="center" wrapText="1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9" fontId="22" fillId="0" borderId="71" xfId="51" applyFont="1" applyBorder="1" applyAlignment="1" applyProtection="1">
      <alignment horizontal="center"/>
      <protection locked="0"/>
    </xf>
    <xf numFmtId="0" fontId="22" fillId="0" borderId="70" xfId="51" applyNumberFormat="1" applyFont="1" applyBorder="1" applyAlignment="1" applyProtection="1">
      <alignment horizontal="center"/>
      <protection locked="0"/>
    </xf>
    <xf numFmtId="0" fontId="22" fillId="0" borderId="69" xfId="51" applyNumberFormat="1" applyFont="1" applyBorder="1" applyAlignment="1" applyProtection="1">
      <alignment horizontal="center"/>
      <protection locked="0"/>
    </xf>
    <xf numFmtId="9" fontId="22" fillId="0" borderId="65" xfId="51" applyFont="1" applyBorder="1" applyAlignment="1">
      <alignment horizontal="center"/>
    </xf>
    <xf numFmtId="9" fontId="22" fillId="0" borderId="42" xfId="51" applyFont="1" applyBorder="1" applyAlignment="1">
      <alignment horizontal="center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3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3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52" xfId="43" applyFont="1" applyFill="1" applyBorder="1" applyAlignment="1">
      <alignment horizontal="center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51" applyNumberFormat="1" applyFont="1" applyBorder="1" applyAlignment="1">
      <alignment horizontal="center"/>
    </xf>
    <xf numFmtId="0" fontId="22" fillId="0" borderId="42" xfId="51" applyNumberFormat="1" applyFont="1" applyBorder="1" applyAlignment="1">
      <alignment horizontal="center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top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62" xfId="0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</cellXfs>
  <cellStyles count="61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Hipervínculo" xfId="43" builtinId="8"/>
    <cellStyle name="Incorrecto 2" xfId="44"/>
    <cellStyle name="Neutral 2" xfId="45"/>
    <cellStyle name="Normal" xfId="0" builtinId="0"/>
    <cellStyle name="Normal 2" xfId="46"/>
    <cellStyle name="Normal 2 2 3" xfId="47"/>
    <cellStyle name="Normal 3" xfId="48"/>
    <cellStyle name="Normal 5" xfId="49"/>
    <cellStyle name="Notas 2" xfId="50"/>
    <cellStyle name="Porcentaje" xfId="51" builtinId="5"/>
    <cellStyle name="Porcentaje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82.608695652173907</c:v>
                </c:pt>
                <c:pt idx="3">
                  <c:v>84.615384615384613</c:v>
                </c:pt>
                <c:pt idx="6">
                  <c:v>0</c:v>
                </c:pt>
                <c:pt idx="9">
                  <c:v>0</c:v>
                </c:pt>
                <c:pt idx="12">
                  <c:v>83.333333333333343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3296"/>
        <c:axId val="923835472"/>
      </c:lineChart>
      <c:catAx>
        <c:axId val="92383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35472"/>
        <c:crosses val="autoZero"/>
        <c:auto val="1"/>
        <c:lblAlgn val="ctr"/>
        <c:lblOffset val="100"/>
        <c:noMultiLvlLbl val="0"/>
      </c:catAx>
      <c:valAx>
        <c:axId val="923835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923833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82.608695652173907</c:v>
                </c:pt>
                <c:pt idx="1">
                  <c:v>84.615384615384613</c:v>
                </c:pt>
                <c:pt idx="2">
                  <c:v>0</c:v>
                </c:pt>
                <c:pt idx="3">
                  <c:v>0</c:v>
                </c:pt>
                <c:pt idx="4">
                  <c:v>83.333333333333343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Incapacidades'!$D$25,'Gestión de Incapacidades'!$G$25,'Gestión de Incapacidades'!$J$25,'Gestión de Incapacidades'!$M$25,'Gestión de Incapacidades'!$P$25)</c:f>
              <c:numCache>
                <c:formatCode>0%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27312"/>
        <c:axId val="923836016"/>
      </c:lineChart>
      <c:catAx>
        <c:axId val="92382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36016"/>
        <c:crosses val="autoZero"/>
        <c:auto val="1"/>
        <c:lblAlgn val="ctr"/>
        <c:lblOffset val="100"/>
        <c:noMultiLvlLbl val="0"/>
      </c:catAx>
      <c:valAx>
        <c:axId val="923836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923827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1-4B5E-8118-0FA5C0D1F1E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('Liquidaciónes de Cesantias'!$D$25,'Liquidaciónes de Cesantias'!$G$25,'Liquidaciónes de Cesantias'!$J$25,'Liquidaciónes de Cesantias'!$M$25,'Liquidaciónes de Cesantias'!$P$25)</c:f>
              <c:numCache>
                <c:formatCode>0%</c:formatCode>
                <c:ptCount val="5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0.11</c:v>
                </c:pt>
                <c:pt idx="4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21-4B5E-8118-0FA5C0D1F1E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7104"/>
        <c:axId val="923829488"/>
      </c:lineChart>
      <c:catAx>
        <c:axId val="92383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29488"/>
        <c:crosses val="autoZero"/>
        <c:auto val="1"/>
        <c:lblAlgn val="ctr"/>
        <c:lblOffset val="100"/>
        <c:noMultiLvlLbl val="0"/>
      </c:catAx>
      <c:valAx>
        <c:axId val="923829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923837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98.198198198198199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98.709677419354833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7648"/>
        <c:axId val="923838192"/>
      </c:lineChart>
      <c:catAx>
        <c:axId val="92383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38192"/>
        <c:crosses val="autoZero"/>
        <c:auto val="1"/>
        <c:lblAlgn val="ctr"/>
        <c:lblOffset val="100"/>
        <c:noMultiLvlLbl val="0"/>
      </c:catAx>
      <c:valAx>
        <c:axId val="923838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92383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Radicadas'!$D$28:$Q$28</c15:sqref>
                  </c15:fullRef>
                </c:ext>
              </c:extLst>
              <c:f>('Contrataciónes Radicadas'!$D$28,'Contrataciónes Radicadas'!$G$28,'Contrataciónes Radicadas'!$J$28,'Contrataciónes Radicadas'!$M$28,'Contrataciónes Radicadas'!$P$28:$Q$28)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Radicadas'!$D$25:$Q$25</c15:sqref>
                  </c15:fullRef>
                </c:ext>
              </c:extLst>
              <c:f>('Contrataciónes Radicadas'!$D$25,'Contrataciónes Radicadas'!$G$25,'Contrataciónes Radicadas'!$J$25,'Contrataciónes Radicadas'!$M$25,'Contrataciónes Radicadas'!$P$25:$Q$25)</c:f>
              <c:numCache>
                <c:formatCode>General</c:formatCode>
                <c:ptCount val="6"/>
                <c:pt idx="0" formatCode="0%">
                  <c:v>0.15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0.15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3828400"/>
        <c:axId val="923831120"/>
      </c:lineChart>
      <c:catAx>
        <c:axId val="92382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31120"/>
        <c:crosses val="autoZero"/>
        <c:auto val="1"/>
        <c:lblAlgn val="ctr"/>
        <c:lblOffset val="100"/>
        <c:noMultiLvlLbl val="0"/>
      </c:catAx>
      <c:valAx>
        <c:axId val="923831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382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1282770706566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Contractual'!$D$28:$Q$28</c15:sqref>
                  </c15:fullRef>
                </c:ext>
              </c:extLst>
              <c:f>('Seguimiento Contractual'!$D$28,'Seguimiento Contractual'!$G$28,'Seguimiento Contractual'!$J$28,'Seguimiento Contractual'!$M$28,'Seguimiento Contractual'!$P$28:$Q$28)</c:f>
              <c:numCache>
                <c:formatCode>General</c:formatCode>
                <c:ptCount val="6"/>
                <c:pt idx="0">
                  <c:v>100</c:v>
                </c:pt>
                <c:pt idx="1" formatCode="0.00">
                  <c:v>100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Contractual'!$D$25:$Q$25</c15:sqref>
                  </c15:fullRef>
                </c:ext>
              </c:extLst>
              <c:f>('Seguimiento Contractual'!$D$25,'Seguimiento Contractual'!$G$25,'Seguimiento Contractual'!$J$25,'Seguimiento Contractual'!$M$25,'Seguimiento Contractual'!$P$25:$Q$25)</c:f>
              <c:numCache>
                <c:formatCode>General</c:formatCode>
                <c:ptCount val="6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3838736"/>
        <c:axId val="923831664"/>
      </c:lineChart>
      <c:catAx>
        <c:axId val="9238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31664"/>
        <c:crosses val="autoZero"/>
        <c:auto val="1"/>
        <c:lblAlgn val="ctr"/>
        <c:lblOffset val="100"/>
        <c:noMultiLvlLbl val="0"/>
      </c:catAx>
      <c:valAx>
        <c:axId val="923831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383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100</c:v>
                </c:pt>
                <c:pt idx="3">
                  <c:v>98.606271777003485</c:v>
                </c:pt>
                <c:pt idx="6">
                  <c:v>0</c:v>
                </c:pt>
                <c:pt idx="9">
                  <c:v>0</c:v>
                </c:pt>
                <c:pt idx="12">
                  <c:v>99.299474605954458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26224"/>
        <c:axId val="923824592"/>
      </c:lineChart>
      <c:catAx>
        <c:axId val="92382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24592"/>
        <c:crosses val="autoZero"/>
        <c:auto val="1"/>
        <c:lblAlgn val="ctr"/>
        <c:lblOffset val="100"/>
        <c:noMultiLvlLbl val="0"/>
      </c:catAx>
      <c:valAx>
        <c:axId val="9238245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923826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100</c:v>
                </c:pt>
                <c:pt idx="1">
                  <c:v>98.606271777003485</c:v>
                </c:pt>
                <c:pt idx="2">
                  <c:v>0</c:v>
                </c:pt>
                <c:pt idx="3">
                  <c:v>0</c:v>
                </c:pt>
                <c:pt idx="4">
                  <c:v>99.299474605954458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0-44DE-89A3-2A508F0BBEF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('Novedades de Nomina'!$D$25,'Novedades de Nomina'!$G$25,'Novedades de Nomina'!$J$25,'Novedades de Nomina'!$M$25,'Novedades de Nomina'!$P$25)</c:f>
              <c:numCache>
                <c:formatCode>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B0-44DE-89A3-2A508F0BBEF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25680"/>
        <c:axId val="923827856"/>
      </c:lineChart>
      <c:catAx>
        <c:axId val="9238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3827856"/>
        <c:crosses val="autoZero"/>
        <c:auto val="1"/>
        <c:lblAlgn val="ctr"/>
        <c:lblOffset val="100"/>
        <c:noMultiLvlLbl val="0"/>
      </c:catAx>
      <c:valAx>
        <c:axId val="923827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923825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0.67452830188679247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32208"/>
        <c:axId val="922534448"/>
      </c:barChart>
      <c:catAx>
        <c:axId val="92383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2534448"/>
        <c:crosses val="autoZero"/>
        <c:auto val="1"/>
        <c:lblAlgn val="ctr"/>
        <c:lblOffset val="100"/>
        <c:noMultiLvlLbl val="0"/>
      </c:catAx>
      <c:valAx>
        <c:axId val="9225344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92383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="" xmlns:a16="http://schemas.microsoft.com/office/drawing/2014/main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="" xmlns:a16="http://schemas.microsoft.com/office/drawing/2014/main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="" xmlns:a16="http://schemas.microsoft.com/office/drawing/2014/main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1</xdr:row>
      <xdr:rowOff>28575</xdr:rowOff>
    </xdr:from>
    <xdr:ext cx="752475" cy="875180"/>
    <xdr:pic>
      <xdr:nvPicPr>
        <xdr:cNvPr id="2" name="Imagen 3">
          <a:extLst>
            <a:ext uri="{FF2B5EF4-FFF2-40B4-BE49-F238E27FC236}">
              <a16:creationId xmlns="" xmlns:a16="http://schemas.microsoft.com/office/drawing/2014/main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19075"/>
          <a:ext cx="752475" cy="87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3" name="1 Gráfico">
          <a:extLst>
            <a:ext uri="{FF2B5EF4-FFF2-40B4-BE49-F238E27FC236}">
              <a16:creationId xmlns="" xmlns:a16="http://schemas.microsoft.com/office/drawing/2014/main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="" xmlns:a16="http://schemas.microsoft.com/office/drawing/2014/main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="" xmlns:a16="http://schemas.microsoft.com/office/drawing/2014/main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="" xmlns:a16="http://schemas.microsoft.com/office/drawing/2014/main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="" xmlns:a16="http://schemas.microsoft.com/office/drawing/2014/main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="" xmlns:a16="http://schemas.microsoft.com/office/drawing/2014/main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="" xmlns:a16="http://schemas.microsoft.com/office/drawing/2014/main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="" xmlns:a16="http://schemas.microsoft.com/office/drawing/2014/main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T16" sqref="T1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144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4" t="s">
        <v>60</v>
      </c>
      <c r="D8" s="160" t="s">
        <v>38</v>
      </c>
      <c r="E8" s="161"/>
      <c r="F8" s="161"/>
      <c r="G8" s="161"/>
      <c r="H8" s="161"/>
      <c r="I8" s="162"/>
      <c r="J8" s="163" t="s">
        <v>56</v>
      </c>
      <c r="K8" s="164"/>
      <c r="L8" s="165" t="s">
        <v>123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4" t="s">
        <v>59</v>
      </c>
      <c r="D9" s="116" t="s">
        <v>104</v>
      </c>
      <c r="E9" s="117"/>
      <c r="F9" s="117"/>
      <c r="G9" s="117"/>
      <c r="H9" s="117"/>
      <c r="I9" s="118"/>
      <c r="J9" s="119" t="s">
        <v>57</v>
      </c>
      <c r="K9" s="120"/>
      <c r="L9" s="134" t="s">
        <v>96</v>
      </c>
      <c r="M9" s="135"/>
      <c r="N9" s="135"/>
      <c r="O9" s="135"/>
      <c r="P9" s="135"/>
      <c r="Q9" s="136"/>
      <c r="R9" s="3"/>
    </row>
    <row r="10" spans="2:18" ht="30" customHeight="1" thickBot="1" x14ac:dyDescent="0.25">
      <c r="B10" s="2"/>
      <c r="C10" s="4" t="s">
        <v>58</v>
      </c>
      <c r="D10" s="140" t="s">
        <v>111</v>
      </c>
      <c r="E10" s="141"/>
      <c r="F10" s="141"/>
      <c r="G10" s="141"/>
      <c r="H10" s="141"/>
      <c r="I10" s="142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228" t="s">
        <v>147</v>
      </c>
      <c r="D13" s="229"/>
      <c r="E13" s="146">
        <v>0.82</v>
      </c>
      <c r="F13" s="147"/>
      <c r="G13" s="150" t="s">
        <v>75</v>
      </c>
      <c r="H13" s="151"/>
      <c r="I13" s="154" t="s">
        <v>4</v>
      </c>
      <c r="J13" s="124"/>
      <c r="K13" s="171" t="s">
        <v>8</v>
      </c>
      <c r="L13" s="172"/>
      <c r="M13" s="154" t="s">
        <v>92</v>
      </c>
      <c r="N13" s="175"/>
      <c r="O13" s="176"/>
      <c r="P13" s="123" t="s">
        <v>68</v>
      </c>
      <c r="Q13" s="124"/>
      <c r="R13" s="3"/>
    </row>
    <row r="14" spans="2:18" ht="68.25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0.1</v>
      </c>
      <c r="E25" s="201"/>
      <c r="F25" s="202"/>
      <c r="G25" s="203">
        <v>0.25</v>
      </c>
      <c r="H25" s="201"/>
      <c r="I25" s="202"/>
      <c r="J25" s="203">
        <v>0.25</v>
      </c>
      <c r="K25" s="201"/>
      <c r="L25" s="202"/>
      <c r="M25" s="203">
        <v>0.2</v>
      </c>
      <c r="N25" s="201"/>
      <c r="O25" s="202"/>
      <c r="P25" s="204">
        <f>SUM(D25:O25)</f>
        <v>0.8</v>
      </c>
      <c r="Q25" s="205"/>
      <c r="R25" s="3"/>
    </row>
    <row r="26" spans="2:20" x14ac:dyDescent="0.2">
      <c r="B26" s="2"/>
      <c r="C26" s="52" t="s">
        <v>15</v>
      </c>
      <c r="D26" s="189">
        <v>19</v>
      </c>
      <c r="E26" s="206"/>
      <c r="F26" s="207"/>
      <c r="G26" s="208">
        <v>11</v>
      </c>
      <c r="H26" s="206"/>
      <c r="I26" s="207"/>
      <c r="J26" s="208"/>
      <c r="K26" s="206"/>
      <c r="L26" s="207"/>
      <c r="M26" s="208"/>
      <c r="N26" s="206"/>
      <c r="O26" s="207"/>
      <c r="P26" s="209">
        <f>+SUM(D26:O26)</f>
        <v>30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23</v>
      </c>
      <c r="E27" s="206"/>
      <c r="F27" s="207"/>
      <c r="G27" s="208">
        <v>13</v>
      </c>
      <c r="H27" s="206"/>
      <c r="I27" s="207"/>
      <c r="J27" s="208"/>
      <c r="K27" s="206"/>
      <c r="L27" s="207"/>
      <c r="M27" s="208"/>
      <c r="N27" s="206"/>
      <c r="O27" s="207"/>
      <c r="P27" s="208">
        <f>+SUM(D27:O27)</f>
        <v>36</v>
      </c>
      <c r="Q27" s="190"/>
      <c r="R27" s="3"/>
    </row>
    <row r="28" spans="2:20" ht="15.75" customHeight="1" thickBot="1" x14ac:dyDescent="0.25">
      <c r="B28" s="2"/>
      <c r="C28" s="53" t="s">
        <v>28</v>
      </c>
      <c r="D28" s="221">
        <f>(D26/D27)*100</f>
        <v>82.608695652173907</v>
      </c>
      <c r="E28" s="222"/>
      <c r="F28" s="223"/>
      <c r="G28" s="221">
        <f>(G26/G27)*100</f>
        <v>84.615384615384613</v>
      </c>
      <c r="H28" s="222"/>
      <c r="I28" s="223"/>
      <c r="J28" s="221" t="e">
        <f>(J26/J27)*100</f>
        <v>#DIV/0!</v>
      </c>
      <c r="K28" s="222"/>
      <c r="L28" s="223"/>
      <c r="M28" s="221" t="e">
        <f>(M26/M27)*100</f>
        <v>#DIV/0!</v>
      </c>
      <c r="N28" s="222"/>
      <c r="O28" s="223"/>
      <c r="P28" s="224">
        <f>+(P26/P27)*100</f>
        <v>83.333333333333343</v>
      </c>
      <c r="Q28" s="225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1"/>
      <c r="J31" s="211"/>
      <c r="K31" s="211"/>
      <c r="L31" s="211"/>
      <c r="M31" s="211"/>
      <c r="N31" s="211"/>
      <c r="O31" s="211"/>
      <c r="P31" s="211"/>
      <c r="Q31" s="21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3"/>
    </row>
    <row r="43" spans="2:18" ht="28.5" customHeight="1" thickBot="1" x14ac:dyDescent="0.25">
      <c r="B43" s="2"/>
      <c r="C43" s="17"/>
      <c r="D43" s="18" t="s">
        <v>73</v>
      </c>
      <c r="E43" s="217" t="s">
        <v>74</v>
      </c>
      <c r="F43" s="217"/>
      <c r="G43" s="217"/>
      <c r="H43" s="217"/>
      <c r="I43" s="217"/>
      <c r="J43" s="218"/>
      <c r="K43" s="19"/>
      <c r="L43" s="20"/>
      <c r="M43" s="20"/>
      <c r="N43" s="20"/>
      <c r="O43" s="20"/>
      <c r="P43" s="20"/>
      <c r="Q43" s="21"/>
      <c r="R43" s="3"/>
    </row>
    <row r="44" spans="2:18" ht="117" customHeight="1" thickBot="1" x14ac:dyDescent="0.25">
      <c r="B44" s="2"/>
      <c r="C44" s="12" t="s">
        <v>18</v>
      </c>
      <c r="D44" s="58">
        <v>45016</v>
      </c>
      <c r="E44" s="232" t="s">
        <v>145</v>
      </c>
      <c r="F44" s="233"/>
      <c r="G44" s="233"/>
      <c r="H44" s="233"/>
      <c r="I44" s="233"/>
      <c r="J44" s="234"/>
      <c r="K44" s="219"/>
      <c r="L44" s="219"/>
      <c r="M44" s="219"/>
      <c r="N44" s="219"/>
      <c r="O44" s="219"/>
      <c r="P44" s="219"/>
      <c r="Q44" s="220"/>
      <c r="R44" s="3"/>
    </row>
    <row r="45" spans="2:18" ht="129.75" customHeight="1" thickBot="1" x14ac:dyDescent="0.25">
      <c r="B45" s="2"/>
      <c r="C45" s="12" t="s">
        <v>19</v>
      </c>
      <c r="D45" s="58">
        <v>45107</v>
      </c>
      <c r="E45" s="236" t="s">
        <v>146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3"/>
    </row>
    <row r="46" spans="2:18" ht="76.5" customHeight="1" thickBot="1" x14ac:dyDescent="0.25">
      <c r="B46" s="2"/>
      <c r="C46" s="12" t="s">
        <v>82</v>
      </c>
      <c r="D46" s="58"/>
      <c r="E46" s="239"/>
      <c r="F46" s="240"/>
      <c r="G46" s="240"/>
      <c r="H46" s="240"/>
      <c r="I46" s="240"/>
      <c r="J46" s="241"/>
      <c r="K46" s="219"/>
      <c r="L46" s="219"/>
      <c r="M46" s="219"/>
      <c r="N46" s="219"/>
      <c r="O46" s="219"/>
      <c r="P46" s="219"/>
      <c r="Q46" s="220"/>
      <c r="R46" s="3"/>
    </row>
    <row r="47" spans="2:18" ht="48" customHeight="1" thickBot="1" x14ac:dyDescent="0.25">
      <c r="B47" s="2"/>
      <c r="C47" s="12" t="s">
        <v>20</v>
      </c>
      <c r="D47" s="79"/>
      <c r="E47" s="242"/>
      <c r="F47" s="243"/>
      <c r="G47" s="243"/>
      <c r="H47" s="243"/>
      <c r="I47" s="243"/>
      <c r="J47" s="244"/>
      <c r="K47" s="219"/>
      <c r="L47" s="219"/>
      <c r="M47" s="219"/>
      <c r="N47" s="219"/>
      <c r="O47" s="219"/>
      <c r="P47" s="219"/>
      <c r="Q47" s="22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24" t="s">
        <v>45</v>
      </c>
      <c r="D97" s="26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26"/>
      <c r="N101" s="226"/>
    </row>
    <row r="102" spans="3:14" hidden="1" x14ac:dyDescent="0.2">
      <c r="C102" s="24" t="s">
        <v>50</v>
      </c>
      <c r="D102" s="26"/>
      <c r="M102" s="227"/>
      <c r="N102" s="227"/>
    </row>
    <row r="103" spans="3:14" ht="66" hidden="1" customHeight="1" x14ac:dyDescent="0.2">
      <c r="C103" s="24" t="s">
        <v>51</v>
      </c>
      <c r="D103" s="26"/>
      <c r="M103" s="235"/>
      <c r="N103" s="235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K44:Q44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5:F25"/>
    <mergeCell ref="G25:I25"/>
    <mergeCell ref="J25:L25"/>
    <mergeCell ref="M25:O25"/>
    <mergeCell ref="P25:Q25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B6:R6"/>
    <mergeCell ref="C7:Q7"/>
    <mergeCell ref="D8:I8"/>
    <mergeCell ref="J8:K8"/>
    <mergeCell ref="L8:Q8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5:R5"/>
    <mergeCell ref="B2:D4"/>
    <mergeCell ref="E2:N4"/>
    <mergeCell ref="O2:R2"/>
    <mergeCell ref="O3:R3"/>
    <mergeCell ref="O4:R4"/>
  </mergeCells>
  <dataValidations xWindow="296" yWindow="42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G26 P26 M26 D26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6:J47 E44:E45 F45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23"/>
  <sheetViews>
    <sheetView showGridLines="0" showWhiteSpace="0" zoomScale="85" zoomScaleNormal="85" zoomScalePageLayoutView="70" workbookViewId="0">
      <selection activeCell="E1" sqref="E1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13" t="s">
        <v>85</v>
      </c>
      <c r="V2" s="113"/>
      <c r="W2" s="113"/>
      <c r="X2" s="113"/>
    </row>
    <row r="3" spans="2:24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13" t="s">
        <v>99</v>
      </c>
      <c r="V3" s="113"/>
      <c r="W3" s="113"/>
      <c r="X3" s="113"/>
    </row>
    <row r="4" spans="2:24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  <c r="U4" s="113" t="s">
        <v>100</v>
      </c>
      <c r="V4" s="113"/>
      <c r="W4" s="113"/>
      <c r="X4" s="113"/>
    </row>
    <row r="5" spans="2:24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96"/>
      <c r="W5" s="96"/>
      <c r="X5" s="97"/>
    </row>
    <row r="6" spans="2:24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</row>
    <row r="7" spans="2:24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3"/>
    </row>
    <row r="8" spans="2:24" ht="30.75" customHeight="1" thickBot="1" x14ac:dyDescent="0.25">
      <c r="B8" s="2"/>
      <c r="C8" s="32" t="s">
        <v>60</v>
      </c>
      <c r="D8" s="232" t="s">
        <v>38</v>
      </c>
      <c r="E8" s="233"/>
      <c r="F8" s="233"/>
      <c r="G8" s="233"/>
      <c r="H8" s="233"/>
      <c r="I8" s="233"/>
      <c r="J8" s="233"/>
      <c r="K8" s="233"/>
      <c r="L8" s="234"/>
      <c r="M8" s="163" t="s">
        <v>56</v>
      </c>
      <c r="N8" s="164"/>
      <c r="O8" s="165" t="s">
        <v>143</v>
      </c>
      <c r="P8" s="166"/>
      <c r="Q8" s="166"/>
      <c r="R8" s="166"/>
      <c r="S8" s="166"/>
      <c r="T8" s="166"/>
      <c r="U8" s="166"/>
      <c r="V8" s="166"/>
      <c r="W8" s="167"/>
      <c r="X8" s="3"/>
    </row>
    <row r="9" spans="2:24" ht="26.25" customHeight="1" thickBot="1" x14ac:dyDescent="0.25">
      <c r="B9" s="2"/>
      <c r="C9" s="32" t="s">
        <v>59</v>
      </c>
      <c r="D9" s="248" t="s">
        <v>104</v>
      </c>
      <c r="E9" s="249"/>
      <c r="F9" s="249"/>
      <c r="G9" s="249"/>
      <c r="H9" s="249"/>
      <c r="I9" s="249"/>
      <c r="J9" s="249"/>
      <c r="K9" s="249"/>
      <c r="L9" s="250"/>
      <c r="M9" s="119" t="s">
        <v>57</v>
      </c>
      <c r="N9" s="120"/>
      <c r="O9" s="134" t="s">
        <v>142</v>
      </c>
      <c r="P9" s="135"/>
      <c r="Q9" s="135"/>
      <c r="R9" s="135"/>
      <c r="S9" s="135"/>
      <c r="T9" s="135"/>
      <c r="U9" s="135"/>
      <c r="V9" s="135"/>
      <c r="W9" s="136"/>
      <c r="X9" s="3"/>
    </row>
    <row r="10" spans="2:24" ht="26.25" customHeight="1" thickBot="1" x14ac:dyDescent="0.25">
      <c r="B10" s="2"/>
      <c r="C10" s="32" t="s">
        <v>58</v>
      </c>
      <c r="D10" s="248" t="s">
        <v>141</v>
      </c>
      <c r="E10" s="249"/>
      <c r="F10" s="249"/>
      <c r="G10" s="249"/>
      <c r="H10" s="249"/>
      <c r="I10" s="249"/>
      <c r="J10" s="249"/>
      <c r="K10" s="249"/>
      <c r="L10" s="250"/>
      <c r="M10" s="121"/>
      <c r="N10" s="122"/>
      <c r="O10" s="137"/>
      <c r="P10" s="138"/>
      <c r="Q10" s="138"/>
      <c r="R10" s="138"/>
      <c r="S10" s="138"/>
      <c r="T10" s="138"/>
      <c r="U10" s="138"/>
      <c r="V10" s="138"/>
      <c r="W10" s="139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1" customFormat="1" ht="29.25" customHeight="1" x14ac:dyDescent="0.25">
      <c r="B12" s="93"/>
      <c r="C12" s="245" t="s">
        <v>14</v>
      </c>
      <c r="D12" s="246"/>
      <c r="E12" s="245" t="s">
        <v>61</v>
      </c>
      <c r="F12" s="247"/>
      <c r="G12" s="130" t="s">
        <v>1</v>
      </c>
      <c r="H12" s="131"/>
      <c r="I12" s="245" t="s">
        <v>3</v>
      </c>
      <c r="J12" s="246"/>
      <c r="K12" s="246"/>
      <c r="L12" s="246"/>
      <c r="M12" s="247"/>
      <c r="N12" s="251" t="s">
        <v>6</v>
      </c>
      <c r="O12" s="252"/>
      <c r="P12" s="143" t="s">
        <v>2</v>
      </c>
      <c r="Q12" s="144"/>
      <c r="R12" s="144"/>
      <c r="S12" s="144"/>
      <c r="T12" s="144"/>
      <c r="U12" s="145"/>
      <c r="V12" s="114" t="s">
        <v>63</v>
      </c>
      <c r="W12" s="115"/>
      <c r="X12" s="92"/>
    </row>
    <row r="13" spans="2:24" ht="15" customHeight="1" x14ac:dyDescent="0.2">
      <c r="B13" s="2"/>
      <c r="C13" s="228" t="s">
        <v>140</v>
      </c>
      <c r="D13" s="229"/>
      <c r="E13" s="146">
        <v>1</v>
      </c>
      <c r="F13" s="147"/>
      <c r="G13" s="150" t="s">
        <v>75</v>
      </c>
      <c r="H13" s="151"/>
      <c r="I13" s="154" t="s">
        <v>70</v>
      </c>
      <c r="J13" s="175"/>
      <c r="K13" s="175"/>
      <c r="L13" s="175"/>
      <c r="M13" s="124"/>
      <c r="N13" s="253" t="s">
        <v>8</v>
      </c>
      <c r="O13" s="254"/>
      <c r="P13" s="154" t="s">
        <v>139</v>
      </c>
      <c r="Q13" s="175"/>
      <c r="R13" s="175"/>
      <c r="S13" s="175"/>
      <c r="T13" s="175"/>
      <c r="U13" s="176"/>
      <c r="V13" s="123" t="s">
        <v>68</v>
      </c>
      <c r="W13" s="124"/>
      <c r="X13" s="3"/>
    </row>
    <row r="14" spans="2:24" ht="57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77"/>
      <c r="K14" s="177"/>
      <c r="L14" s="177"/>
      <c r="M14" s="126"/>
      <c r="N14" s="255"/>
      <c r="O14" s="256"/>
      <c r="P14" s="155"/>
      <c r="Q14" s="177"/>
      <c r="R14" s="177"/>
      <c r="S14" s="177"/>
      <c r="T14" s="177"/>
      <c r="U14" s="178"/>
      <c r="V14" s="125"/>
      <c r="W14" s="126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268"/>
      <c r="Q23" s="268"/>
      <c r="R23" s="268"/>
      <c r="S23" s="268"/>
      <c r="T23" s="268"/>
      <c r="U23" s="268"/>
      <c r="V23" s="268"/>
      <c r="W23" s="269"/>
      <c r="X23" s="3"/>
    </row>
    <row r="24" spans="2:26" ht="27" customHeight="1" thickBot="1" x14ac:dyDescent="0.25">
      <c r="B24" s="2"/>
      <c r="C24" s="9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270" t="s">
        <v>13</v>
      </c>
      <c r="Q24" s="271"/>
      <c r="R24" s="271"/>
      <c r="S24" s="271"/>
      <c r="T24" s="271"/>
      <c r="U24" s="271"/>
      <c r="V24" s="271"/>
      <c r="W24" s="272"/>
      <c r="X24" s="3"/>
    </row>
    <row r="25" spans="2:26" ht="15" customHeight="1" x14ac:dyDescent="0.2">
      <c r="B25" s="2"/>
      <c r="C25" s="89" t="s">
        <v>17</v>
      </c>
      <c r="D25" s="267">
        <v>0.23</v>
      </c>
      <c r="E25" s="260"/>
      <c r="F25" s="261"/>
      <c r="G25" s="259">
        <v>0.23</v>
      </c>
      <c r="H25" s="260"/>
      <c r="I25" s="261"/>
      <c r="J25" s="259">
        <v>0.23</v>
      </c>
      <c r="K25" s="260"/>
      <c r="L25" s="261"/>
      <c r="M25" s="259">
        <v>0.11</v>
      </c>
      <c r="N25" s="260"/>
      <c r="O25" s="261"/>
      <c r="P25" s="204">
        <v>0.8</v>
      </c>
      <c r="Q25" s="204"/>
      <c r="R25" s="204"/>
      <c r="S25" s="204"/>
      <c r="T25" s="204"/>
      <c r="U25" s="204"/>
      <c r="V25" s="204"/>
      <c r="W25" s="273"/>
      <c r="X25" s="3"/>
    </row>
    <row r="26" spans="2:26" x14ac:dyDescent="0.2">
      <c r="B26" s="2"/>
      <c r="C26" s="52" t="s">
        <v>15</v>
      </c>
      <c r="D26" s="189">
        <v>132</v>
      </c>
      <c r="E26" s="206"/>
      <c r="F26" s="207"/>
      <c r="G26" s="189">
        <v>126</v>
      </c>
      <c r="H26" s="206"/>
      <c r="I26" s="207"/>
      <c r="J26" s="189"/>
      <c r="K26" s="206"/>
      <c r="L26" s="207"/>
      <c r="M26" s="189"/>
      <c r="N26" s="206"/>
      <c r="O26" s="207"/>
      <c r="P26" s="257">
        <f>+SUM(D26:O26)</f>
        <v>258</v>
      </c>
      <c r="Q26" s="257"/>
      <c r="R26" s="257"/>
      <c r="S26" s="257"/>
      <c r="T26" s="257"/>
      <c r="U26" s="257"/>
      <c r="V26" s="257"/>
      <c r="W26" s="258"/>
      <c r="X26" s="3"/>
    </row>
    <row r="27" spans="2:26" x14ac:dyDescent="0.2">
      <c r="B27" s="2"/>
      <c r="C27" s="52" t="s">
        <v>35</v>
      </c>
      <c r="D27" s="189">
        <v>132</v>
      </c>
      <c r="E27" s="206"/>
      <c r="F27" s="207"/>
      <c r="G27" s="189">
        <v>126</v>
      </c>
      <c r="H27" s="206"/>
      <c r="I27" s="207"/>
      <c r="J27" s="189"/>
      <c r="K27" s="206"/>
      <c r="L27" s="207"/>
      <c r="M27" s="189"/>
      <c r="N27" s="206"/>
      <c r="O27" s="207"/>
      <c r="P27" s="285">
        <f>+SUM(D27:O27)</f>
        <v>258</v>
      </c>
      <c r="Q27" s="285"/>
      <c r="R27" s="285"/>
      <c r="S27" s="285"/>
      <c r="T27" s="285"/>
      <c r="U27" s="285"/>
      <c r="V27" s="285"/>
      <c r="W27" s="286"/>
      <c r="X27" s="3"/>
    </row>
    <row r="28" spans="2:26" ht="15.75" customHeight="1" thickBot="1" x14ac:dyDescent="0.25">
      <c r="B28" s="2"/>
      <c r="C28" s="53" t="s">
        <v>28</v>
      </c>
      <c r="D28" s="264">
        <f>D26/D27</f>
        <v>1</v>
      </c>
      <c r="E28" s="265"/>
      <c r="F28" s="266"/>
      <c r="G28" s="264">
        <f>G26/G27</f>
        <v>1</v>
      </c>
      <c r="H28" s="265"/>
      <c r="I28" s="266"/>
      <c r="J28" s="264" t="e">
        <f>J26/J27</f>
        <v>#DIV/0!</v>
      </c>
      <c r="K28" s="265"/>
      <c r="L28" s="266"/>
      <c r="M28" s="264" t="e">
        <f>M26/M27</f>
        <v>#DIV/0!</v>
      </c>
      <c r="N28" s="265"/>
      <c r="O28" s="266"/>
      <c r="P28" s="262">
        <f>P26/P27</f>
        <v>1</v>
      </c>
      <c r="Q28" s="262"/>
      <c r="R28" s="262"/>
      <c r="S28" s="262"/>
      <c r="T28" s="262"/>
      <c r="U28" s="262"/>
      <c r="V28" s="262"/>
      <c r="W28" s="263"/>
      <c r="X28" s="3"/>
    </row>
    <row r="29" spans="2:26" x14ac:dyDescent="0.2">
      <c r="B29" s="2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3"/>
      <c r="Z29" s="10"/>
    </row>
    <row r="30" spans="2:26" x14ac:dyDescent="0.2">
      <c r="B30" s="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3"/>
    </row>
    <row r="31" spans="2:26" x14ac:dyDescent="0.2">
      <c r="B31" s="2"/>
      <c r="C31" s="88"/>
      <c r="D31" s="88"/>
      <c r="E31" s="88"/>
      <c r="F31" s="88"/>
      <c r="G31" s="88"/>
      <c r="H31" s="88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3"/>
    </row>
    <row r="32" spans="2:26" x14ac:dyDescent="0.2">
      <c r="B32" s="2"/>
      <c r="C32" s="88"/>
      <c r="D32" s="88"/>
      <c r="E32" s="88"/>
      <c r="F32" s="88"/>
      <c r="G32" s="88"/>
      <c r="H32" s="88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3"/>
    </row>
    <row r="33" spans="2:24" x14ac:dyDescent="0.2">
      <c r="B33" s="2"/>
      <c r="C33" s="88"/>
      <c r="D33" s="88"/>
      <c r="E33" s="88"/>
      <c r="F33" s="88"/>
      <c r="G33" s="88"/>
      <c r="H33" s="88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3"/>
    </row>
    <row r="34" spans="2:24" x14ac:dyDescent="0.2">
      <c r="B34" s="2"/>
      <c r="C34" s="88"/>
      <c r="D34" s="88"/>
      <c r="E34" s="88"/>
      <c r="F34" s="88"/>
      <c r="G34" s="88"/>
      <c r="H34" s="88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3"/>
    </row>
    <row r="35" spans="2:24" x14ac:dyDescent="0.2">
      <c r="B35" s="2"/>
      <c r="C35" s="88"/>
      <c r="D35" s="88"/>
      <c r="E35" s="88"/>
      <c r="F35" s="88"/>
      <c r="G35" s="88"/>
      <c r="H35" s="88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3"/>
    </row>
    <row r="36" spans="2:24" x14ac:dyDescent="0.2">
      <c r="B36" s="2"/>
      <c r="C36" s="88"/>
      <c r="D36" s="88"/>
      <c r="E36" s="88"/>
      <c r="F36" s="88"/>
      <c r="G36" s="88"/>
      <c r="H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3"/>
    </row>
    <row r="37" spans="2:24" x14ac:dyDescent="0.2">
      <c r="B37" s="2"/>
      <c r="C37" s="88"/>
      <c r="D37" s="88"/>
      <c r="E37" s="88"/>
      <c r="F37" s="88"/>
      <c r="G37" s="88"/>
      <c r="H37" s="88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3"/>
    </row>
    <row r="38" spans="2:24" x14ac:dyDescent="0.2">
      <c r="B38" s="2"/>
      <c r="C38" s="88"/>
      <c r="D38" s="88"/>
      <c r="E38" s="88"/>
      <c r="F38" s="88"/>
      <c r="G38" s="88"/>
      <c r="H38" s="88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3"/>
    </row>
    <row r="39" spans="2:24" x14ac:dyDescent="0.2">
      <c r="B39" s="2"/>
      <c r="C39" s="88"/>
      <c r="D39" s="88"/>
      <c r="E39" s="88"/>
      <c r="F39" s="88"/>
      <c r="G39" s="88"/>
      <c r="H39" s="88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3"/>
    </row>
    <row r="40" spans="2:24" x14ac:dyDescent="0.2">
      <c r="B40" s="2"/>
      <c r="C40" s="88"/>
      <c r="D40" s="88"/>
      <c r="E40" s="88"/>
      <c r="F40" s="88"/>
      <c r="G40" s="88"/>
      <c r="H40" s="88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3"/>
    </row>
    <row r="41" spans="2:24" ht="7.5" customHeight="1" thickBot="1" x14ac:dyDescent="0.25">
      <c r="B41" s="2"/>
      <c r="C41" s="88"/>
      <c r="D41" s="88"/>
      <c r="E41" s="88"/>
      <c r="F41" s="88"/>
      <c r="G41" s="88"/>
      <c r="H41" s="88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3"/>
    </row>
    <row r="42" spans="2:24" ht="64.5" customHeight="1" thickBot="1" x14ac:dyDescent="0.25">
      <c r="B42" s="13"/>
      <c r="C42" s="212" t="s">
        <v>21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4" t="s">
        <v>71</v>
      </c>
      <c r="O42" s="215"/>
      <c r="P42" s="215"/>
      <c r="Q42" s="215"/>
      <c r="R42" s="215"/>
      <c r="S42" s="215"/>
      <c r="T42" s="215"/>
      <c r="U42" s="215"/>
      <c r="V42" s="215"/>
      <c r="W42" s="216"/>
      <c r="X42" s="15"/>
    </row>
    <row r="43" spans="2:24" ht="55.5" customHeight="1" thickBot="1" x14ac:dyDescent="0.25">
      <c r="B43" s="2"/>
      <c r="C43" s="34"/>
      <c r="D43" s="86" t="s">
        <v>73</v>
      </c>
      <c r="E43" s="274" t="s">
        <v>74</v>
      </c>
      <c r="F43" s="274"/>
      <c r="G43" s="274"/>
      <c r="H43" s="274"/>
      <c r="I43" s="274"/>
      <c r="J43" s="274"/>
      <c r="K43" s="274"/>
      <c r="L43" s="274"/>
      <c r="M43" s="275"/>
      <c r="N43" s="85"/>
      <c r="O43" s="84"/>
      <c r="P43" s="84"/>
      <c r="Q43" s="84"/>
      <c r="R43" s="84"/>
      <c r="S43" s="84"/>
      <c r="T43" s="84"/>
      <c r="U43" s="84"/>
      <c r="V43" s="84"/>
      <c r="W43" s="83"/>
      <c r="X43" s="3"/>
    </row>
    <row r="44" spans="2:24" ht="68.25" customHeight="1" thickBot="1" x14ac:dyDescent="0.25">
      <c r="B44" s="2"/>
      <c r="C44" s="12" t="s">
        <v>18</v>
      </c>
      <c r="D44" s="58">
        <v>45016</v>
      </c>
      <c r="E44" s="236" t="s">
        <v>138</v>
      </c>
      <c r="F44" s="237"/>
      <c r="G44" s="237"/>
      <c r="H44" s="237"/>
      <c r="I44" s="237"/>
      <c r="J44" s="276"/>
      <c r="K44" s="276"/>
      <c r="L44" s="276"/>
      <c r="M44" s="238"/>
      <c r="N44" s="219"/>
      <c r="O44" s="219"/>
      <c r="P44" s="219"/>
      <c r="Q44" s="219"/>
      <c r="R44" s="219"/>
      <c r="S44" s="219"/>
      <c r="T44" s="219"/>
      <c r="U44" s="219"/>
      <c r="V44" s="219"/>
      <c r="W44" s="220"/>
      <c r="X44" s="3"/>
    </row>
    <row r="45" spans="2:24" ht="69" customHeight="1" thickBot="1" x14ac:dyDescent="0.25">
      <c r="B45" s="2"/>
      <c r="C45" s="12" t="s">
        <v>19</v>
      </c>
      <c r="D45" s="82">
        <v>45107</v>
      </c>
      <c r="E45" s="277" t="s">
        <v>137</v>
      </c>
      <c r="F45" s="278"/>
      <c r="G45" s="278"/>
      <c r="H45" s="278"/>
      <c r="I45" s="278"/>
      <c r="J45" s="279"/>
      <c r="K45" s="279"/>
      <c r="L45" s="279"/>
      <c r="M45" s="280"/>
      <c r="N45" s="219"/>
      <c r="O45" s="219"/>
      <c r="P45" s="219"/>
      <c r="Q45" s="219"/>
      <c r="R45" s="219"/>
      <c r="S45" s="219"/>
      <c r="T45" s="219"/>
      <c r="U45" s="219"/>
      <c r="V45" s="219"/>
      <c r="W45" s="220"/>
      <c r="X45" s="3"/>
    </row>
    <row r="46" spans="2:24" ht="56.25" customHeight="1" thickBot="1" x14ac:dyDescent="0.25">
      <c r="B46" s="2"/>
      <c r="C46" s="12" t="s">
        <v>82</v>
      </c>
      <c r="D46" s="82"/>
      <c r="E46" s="277"/>
      <c r="F46" s="278"/>
      <c r="G46" s="278"/>
      <c r="H46" s="278"/>
      <c r="I46" s="278"/>
      <c r="J46" s="279"/>
      <c r="K46" s="279"/>
      <c r="L46" s="279"/>
      <c r="M46" s="280"/>
      <c r="N46" s="219"/>
      <c r="O46" s="219"/>
      <c r="P46" s="219"/>
      <c r="Q46" s="219"/>
      <c r="R46" s="219"/>
      <c r="S46" s="219"/>
      <c r="T46" s="219"/>
      <c r="U46" s="219"/>
      <c r="V46" s="219"/>
      <c r="W46" s="220"/>
      <c r="X46" s="3"/>
    </row>
    <row r="47" spans="2:24" ht="38.25" customHeight="1" thickBot="1" x14ac:dyDescent="0.25">
      <c r="B47" s="2"/>
      <c r="C47" s="12" t="s">
        <v>20</v>
      </c>
      <c r="D47" s="81"/>
      <c r="E47" s="281"/>
      <c r="F47" s="282"/>
      <c r="G47" s="282"/>
      <c r="H47" s="282"/>
      <c r="I47" s="282"/>
      <c r="J47" s="283"/>
      <c r="K47" s="283"/>
      <c r="L47" s="283"/>
      <c r="M47" s="284"/>
      <c r="N47" s="219"/>
      <c r="O47" s="219"/>
      <c r="P47" s="219"/>
      <c r="Q47" s="219"/>
      <c r="R47" s="219"/>
      <c r="S47" s="219"/>
      <c r="T47" s="219"/>
      <c r="U47" s="219"/>
      <c r="V47" s="219"/>
      <c r="W47" s="220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227"/>
      <c r="T96" s="227"/>
    </row>
    <row r="97" spans="3:20" ht="25.5" hidden="1" x14ac:dyDescent="0.2">
      <c r="C97" s="41" t="s">
        <v>45</v>
      </c>
      <c r="D97" s="43"/>
      <c r="H97" s="27" t="s">
        <v>70</v>
      </c>
      <c r="I97" s="27" t="s">
        <v>81</v>
      </c>
      <c r="J97" s="27"/>
      <c r="K97" s="27"/>
      <c r="L97" s="27"/>
      <c r="M97" s="27" t="s">
        <v>66</v>
      </c>
      <c r="S97" s="226"/>
      <c r="T97" s="226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226"/>
      <c r="T98" s="226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226"/>
      <c r="T99" s="226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226"/>
      <c r="T100" s="226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226"/>
      <c r="T101" s="226"/>
    </row>
    <row r="102" spans="3:20" hidden="1" x14ac:dyDescent="0.2">
      <c r="C102" s="41" t="s">
        <v>50</v>
      </c>
      <c r="D102" s="43"/>
      <c r="S102" s="227"/>
      <c r="T102" s="227"/>
    </row>
    <row r="103" spans="3:20" ht="66" hidden="1" customHeight="1" x14ac:dyDescent="0.2">
      <c r="C103" s="41" t="s">
        <v>51</v>
      </c>
      <c r="D103" s="43"/>
      <c r="S103" s="235"/>
      <c r="T103" s="235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S96:T96"/>
    <mergeCell ref="E47:M47"/>
    <mergeCell ref="N47:W47"/>
    <mergeCell ref="P27:W27"/>
    <mergeCell ref="D27:F27"/>
    <mergeCell ref="G27:I27"/>
    <mergeCell ref="J27:L27"/>
    <mergeCell ref="M27:O27"/>
    <mergeCell ref="E46:M46"/>
    <mergeCell ref="N46:W46"/>
    <mergeCell ref="D28:F28"/>
    <mergeCell ref="G28:I28"/>
    <mergeCell ref="M28:O28"/>
    <mergeCell ref="I31:W31"/>
    <mergeCell ref="C42:M42"/>
    <mergeCell ref="N42:W42"/>
    <mergeCell ref="S102:T102"/>
    <mergeCell ref="S103:T103"/>
    <mergeCell ref="S97:T97"/>
    <mergeCell ref="S98:T98"/>
    <mergeCell ref="S99:T99"/>
    <mergeCell ref="S100:T100"/>
    <mergeCell ref="S101:T101"/>
    <mergeCell ref="E43:M43"/>
    <mergeCell ref="N44:W44"/>
    <mergeCell ref="N45:W45"/>
    <mergeCell ref="E44:M44"/>
    <mergeCell ref="E45:M45"/>
    <mergeCell ref="P28:W28"/>
    <mergeCell ref="J28:L28"/>
    <mergeCell ref="C16:C18"/>
    <mergeCell ref="D16:E16"/>
    <mergeCell ref="F16:G16"/>
    <mergeCell ref="D17:E17"/>
    <mergeCell ref="F17:G17"/>
    <mergeCell ref="D18:E18"/>
    <mergeCell ref="D25:F25"/>
    <mergeCell ref="G25:I25"/>
    <mergeCell ref="D26:F26"/>
    <mergeCell ref="G26:I26"/>
    <mergeCell ref="B20:X20"/>
    <mergeCell ref="C23:W23"/>
    <mergeCell ref="P24:W24"/>
    <mergeCell ref="P25:W25"/>
    <mergeCell ref="F18:G18"/>
    <mergeCell ref="G13:H14"/>
    <mergeCell ref="I13:M14"/>
    <mergeCell ref="N13:O14"/>
    <mergeCell ref="P26:W26"/>
    <mergeCell ref="D24:F24"/>
    <mergeCell ref="G24:I24"/>
    <mergeCell ref="J24:L24"/>
    <mergeCell ref="M24:O24"/>
    <mergeCell ref="M26:O26"/>
    <mergeCell ref="J25:L25"/>
    <mergeCell ref="J26:L26"/>
    <mergeCell ref="M25:O25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I12:M12"/>
    <mergeCell ref="N12:O12"/>
    <mergeCell ref="V13:W14"/>
    <mergeCell ref="P12:U12"/>
    <mergeCell ref="P13:U14"/>
    <mergeCell ref="C12:D12"/>
    <mergeCell ref="E12:F12"/>
    <mergeCell ref="G12:H12"/>
    <mergeCell ref="C13:D14"/>
    <mergeCell ref="E13:F14"/>
    <mergeCell ref="B2:D4"/>
    <mergeCell ref="E2:T4"/>
    <mergeCell ref="U2:X2"/>
    <mergeCell ref="U3:X3"/>
    <mergeCell ref="U4:X4"/>
  </mergeCells>
  <dataValidations count="19">
    <dataValidation allowBlank="1" showInputMessage="1" showErrorMessage="1" prompt="Identifique el valor registrado en el denominador de la fórmula de cálculo" sqref="D27"/>
    <dataValidation type="list" allowBlank="1" showInputMessage="1" showErrorMessage="1" prompt="Seleccione de la lista desplegable, la periodicidad de medición del indicador." sqref="N13:O14">
      <formula1>Periodicidad</formula1>
    </dataValidation>
    <dataValidation allowBlank="1" showInputMessage="1" showErrorMessage="1" prompt="Identifique el cargo del Directivo responsable del Proceso." sqref="D9"/>
    <dataValidation allowBlank="1" showInputMessage="1" showErrorMessage="1" prompt="Identifique el cargo y dependencia del servidor responsable de  reportar y análisis del indicador (solamente se registra el servidor que consolida la información final)." sqref="D10"/>
    <dataValidation allowBlank="1" showInputMessage="1" showErrorMessage="1" prompt="Realice una breve descripción de que pretende medir el indicador." sqref="O9:W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>
      <formula1>Tipo_indicador</formula1>
    </dataValidation>
    <dataValidation allowBlank="1" showInputMessage="1" showErrorMessage="1" prompt="Identifique la fuente de información usada para el reporte del indicador." sqref="P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M25 J25"/>
    <dataValidation allowBlank="1" showInputMessage="1" showErrorMessage="1" prompt="Identifique el valor registrado en el numerador de la fórmula de cálculo" sqref="D26 M26:M27 J26:J27 G26:G27 P26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M47"/>
    <dataValidation type="list" allowBlank="1" showInputMessage="1" showErrorMessage="1" sqref="D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O8:W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V13:W14">
      <formula1>$M$96:$M$100</formula1>
    </dataValidation>
  </dataValidations>
  <hyperlinks>
    <hyperlink ref="C8" location="'INSTRUCTIVO '!D10" display="Proceso :"/>
    <hyperlink ref="C9" location="'INSTRUCTIVO '!A1" display="Responsables: "/>
    <hyperlink ref="M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B1:U123"/>
  <sheetViews>
    <sheetView showGridLines="0" showWhiteSpace="0" topLeftCell="A8" zoomScale="80" zoomScaleNormal="80" zoomScalePageLayoutView="85" workbookViewId="0">
      <selection activeCell="E32" sqref="E32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37.5" customHeight="1" thickBot="1" x14ac:dyDescent="0.25">
      <c r="B8" s="2"/>
      <c r="C8" s="4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291" t="s">
        <v>105</v>
      </c>
      <c r="M8" s="292"/>
      <c r="N8" s="292"/>
      <c r="O8" s="292"/>
      <c r="P8" s="292"/>
      <c r="Q8" s="293"/>
      <c r="R8" s="3"/>
    </row>
    <row r="9" spans="2:18" ht="23.25" customHeight="1" thickBot="1" x14ac:dyDescent="0.25">
      <c r="B9" s="2"/>
      <c r="C9" s="4" t="s">
        <v>59</v>
      </c>
      <c r="D9" s="248" t="s">
        <v>104</v>
      </c>
      <c r="E9" s="249"/>
      <c r="F9" s="249"/>
      <c r="G9" s="249"/>
      <c r="H9" s="249"/>
      <c r="I9" s="250"/>
      <c r="J9" s="119" t="s">
        <v>57</v>
      </c>
      <c r="K9" s="120"/>
      <c r="L9" s="294" t="s">
        <v>116</v>
      </c>
      <c r="M9" s="295"/>
      <c r="N9" s="295"/>
      <c r="O9" s="295"/>
      <c r="P9" s="295"/>
      <c r="Q9" s="296"/>
      <c r="R9" s="3"/>
    </row>
    <row r="10" spans="2:18" ht="23.25" customHeight="1" thickBot="1" x14ac:dyDescent="0.25">
      <c r="B10" s="2"/>
      <c r="C10" s="4" t="s">
        <v>58</v>
      </c>
      <c r="D10" s="248" t="s">
        <v>84</v>
      </c>
      <c r="E10" s="249"/>
      <c r="F10" s="249"/>
      <c r="G10" s="249"/>
      <c r="H10" s="249"/>
      <c r="I10" s="250"/>
      <c r="J10" s="121"/>
      <c r="K10" s="122"/>
      <c r="L10" s="297"/>
      <c r="M10" s="298"/>
      <c r="N10" s="298"/>
      <c r="O10" s="298"/>
      <c r="P10" s="298"/>
      <c r="Q10" s="29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288" t="s">
        <v>125</v>
      </c>
      <c r="D13" s="289"/>
      <c r="E13" s="146">
        <v>0.8</v>
      </c>
      <c r="F13" s="147"/>
      <c r="G13" s="150" t="s">
        <v>75</v>
      </c>
      <c r="H13" s="151"/>
      <c r="I13" s="154" t="s">
        <v>70</v>
      </c>
      <c r="J13" s="124"/>
      <c r="K13" s="171" t="s">
        <v>8</v>
      </c>
      <c r="L13" s="172"/>
      <c r="M13" s="154" t="s">
        <v>91</v>
      </c>
      <c r="N13" s="175"/>
      <c r="O13" s="176"/>
      <c r="P13" s="123" t="s">
        <v>68</v>
      </c>
      <c r="Q13" s="124"/>
      <c r="R13" s="3"/>
    </row>
    <row r="14" spans="2:18" ht="56.25" customHeight="1" thickBot="1" x14ac:dyDescent="0.25">
      <c r="B14" s="2"/>
      <c r="C14" s="230"/>
      <c r="D14" s="290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95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98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83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0.2</v>
      </c>
      <c r="E25" s="201"/>
      <c r="F25" s="202"/>
      <c r="G25" s="203">
        <v>0.2</v>
      </c>
      <c r="H25" s="201"/>
      <c r="I25" s="202"/>
      <c r="J25" s="203">
        <v>0.2</v>
      </c>
      <c r="K25" s="201"/>
      <c r="L25" s="202"/>
      <c r="M25" s="203">
        <v>0.2</v>
      </c>
      <c r="N25" s="201"/>
      <c r="O25" s="202"/>
      <c r="P25" s="204">
        <v>0.8</v>
      </c>
      <c r="Q25" s="205"/>
      <c r="R25" s="3"/>
    </row>
    <row r="26" spans="2:20" x14ac:dyDescent="0.2">
      <c r="B26" s="2"/>
      <c r="C26" s="52" t="s">
        <v>15</v>
      </c>
      <c r="D26" s="189">
        <v>109</v>
      </c>
      <c r="E26" s="206"/>
      <c r="F26" s="207"/>
      <c r="G26" s="208">
        <v>44</v>
      </c>
      <c r="H26" s="206"/>
      <c r="I26" s="207"/>
      <c r="J26" s="208"/>
      <c r="K26" s="206"/>
      <c r="L26" s="207"/>
      <c r="M26" s="208"/>
      <c r="N26" s="206"/>
      <c r="O26" s="207"/>
      <c r="P26" s="209">
        <f>+SUM(D26:O26)</f>
        <v>153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111</v>
      </c>
      <c r="E27" s="206"/>
      <c r="F27" s="207"/>
      <c r="G27" s="208">
        <v>44</v>
      </c>
      <c r="H27" s="206"/>
      <c r="I27" s="207"/>
      <c r="J27" s="208"/>
      <c r="K27" s="206"/>
      <c r="L27" s="207"/>
      <c r="M27" s="208"/>
      <c r="N27" s="206"/>
      <c r="O27" s="207"/>
      <c r="P27" s="208">
        <f>+SUM(D27:O27)</f>
        <v>155</v>
      </c>
      <c r="Q27" s="190"/>
      <c r="R27" s="3"/>
    </row>
    <row r="28" spans="2:20" ht="15.75" customHeight="1" thickBot="1" x14ac:dyDescent="0.25">
      <c r="B28" s="2"/>
      <c r="C28" s="53" t="s">
        <v>28</v>
      </c>
      <c r="D28" s="221">
        <f>(D26/D27)*100</f>
        <v>98.198198198198199</v>
      </c>
      <c r="E28" s="222"/>
      <c r="F28" s="223"/>
      <c r="G28" s="221">
        <f>(G26/G27)*100</f>
        <v>100</v>
      </c>
      <c r="H28" s="222"/>
      <c r="I28" s="223"/>
      <c r="J28" s="221" t="e">
        <f>(J26/J27)*100</f>
        <v>#DIV/0!</v>
      </c>
      <c r="K28" s="222"/>
      <c r="L28" s="223"/>
      <c r="M28" s="221" t="e">
        <f>(M26/M27)*100</f>
        <v>#DIV/0!</v>
      </c>
      <c r="N28" s="222"/>
      <c r="O28" s="223"/>
      <c r="P28" s="224">
        <f>+(P26/P27)*100</f>
        <v>98.709677419354833</v>
      </c>
      <c r="Q28" s="22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7"/>
      <c r="J31" s="307"/>
      <c r="K31" s="307"/>
      <c r="L31" s="307"/>
      <c r="M31" s="307"/>
      <c r="N31" s="307"/>
      <c r="O31" s="307"/>
      <c r="P31" s="307"/>
      <c r="Q31" s="3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5" t="s">
        <v>21</v>
      </c>
      <c r="D42" s="306"/>
      <c r="E42" s="306"/>
      <c r="F42" s="306"/>
      <c r="G42" s="306"/>
      <c r="H42" s="306"/>
      <c r="I42" s="306"/>
      <c r="J42" s="306"/>
      <c r="K42" s="156" t="s">
        <v>71</v>
      </c>
      <c r="L42" s="157"/>
      <c r="M42" s="157"/>
      <c r="N42" s="157"/>
      <c r="O42" s="157"/>
      <c r="P42" s="157"/>
      <c r="Q42" s="158"/>
      <c r="R42" s="3"/>
    </row>
    <row r="43" spans="2:18" ht="28.5" customHeight="1" thickBot="1" x14ac:dyDescent="0.25">
      <c r="B43" s="2"/>
      <c r="C43" s="17"/>
      <c r="D43" s="18" t="s">
        <v>73</v>
      </c>
      <c r="E43" s="217" t="s">
        <v>74</v>
      </c>
      <c r="F43" s="217"/>
      <c r="G43" s="217"/>
      <c r="H43" s="217"/>
      <c r="I43" s="217"/>
      <c r="J43" s="218"/>
      <c r="K43" s="19"/>
      <c r="L43" s="20"/>
      <c r="M43" s="20"/>
      <c r="N43" s="20"/>
      <c r="O43" s="20"/>
      <c r="P43" s="20"/>
      <c r="Q43" s="21"/>
      <c r="R43" s="3"/>
    </row>
    <row r="44" spans="2:18" ht="121.5" customHeight="1" thickBot="1" x14ac:dyDescent="0.25">
      <c r="B44" s="2"/>
      <c r="C44" s="12" t="s">
        <v>18</v>
      </c>
      <c r="D44" s="57">
        <v>45016</v>
      </c>
      <c r="E44" s="300" t="s">
        <v>128</v>
      </c>
      <c r="F44" s="301"/>
      <c r="G44" s="301"/>
      <c r="H44" s="301"/>
      <c r="I44" s="301"/>
      <c r="J44" s="302"/>
      <c r="K44" s="303"/>
      <c r="L44" s="303"/>
      <c r="M44" s="303"/>
      <c r="N44" s="303"/>
      <c r="O44" s="303"/>
      <c r="P44" s="303"/>
      <c r="Q44" s="304"/>
      <c r="R44" s="3"/>
    </row>
    <row r="45" spans="2:18" ht="120.75" customHeight="1" thickBot="1" x14ac:dyDescent="0.25">
      <c r="B45" s="2"/>
      <c r="C45" s="12" t="s">
        <v>19</v>
      </c>
      <c r="D45" s="59">
        <v>45107</v>
      </c>
      <c r="E45" s="300" t="s">
        <v>132</v>
      </c>
      <c r="F45" s="301"/>
      <c r="G45" s="301"/>
      <c r="H45" s="301"/>
      <c r="I45" s="301"/>
      <c r="J45" s="302"/>
      <c r="K45" s="303"/>
      <c r="L45" s="303"/>
      <c r="M45" s="303"/>
      <c r="N45" s="303"/>
      <c r="O45" s="303"/>
      <c r="P45" s="303"/>
      <c r="Q45" s="304"/>
      <c r="R45" s="3"/>
    </row>
    <row r="46" spans="2:18" ht="116.25" customHeight="1" thickBot="1" x14ac:dyDescent="0.25">
      <c r="B46" s="2"/>
      <c r="C46" s="12" t="s">
        <v>82</v>
      </c>
      <c r="D46" s="58"/>
      <c r="E46" s="300"/>
      <c r="F46" s="301"/>
      <c r="G46" s="301"/>
      <c r="H46" s="301"/>
      <c r="I46" s="301"/>
      <c r="J46" s="302"/>
      <c r="K46" s="303"/>
      <c r="L46" s="303"/>
      <c r="M46" s="303"/>
      <c r="N46" s="303"/>
      <c r="O46" s="303"/>
      <c r="P46" s="303"/>
      <c r="Q46" s="304"/>
      <c r="R46" s="3"/>
    </row>
    <row r="47" spans="2:18" ht="147.75" customHeight="1" thickBot="1" x14ac:dyDescent="0.25">
      <c r="B47" s="2"/>
      <c r="C47" s="12" t="s">
        <v>20</v>
      </c>
      <c r="D47" s="79"/>
      <c r="E47" s="300"/>
      <c r="F47" s="301"/>
      <c r="G47" s="301"/>
      <c r="H47" s="301"/>
      <c r="I47" s="301"/>
      <c r="J47" s="302"/>
      <c r="K47" s="303"/>
      <c r="L47" s="303"/>
      <c r="M47" s="303"/>
      <c r="N47" s="303"/>
      <c r="O47" s="303"/>
      <c r="P47" s="303"/>
      <c r="Q47" s="304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24" t="s">
        <v>45</v>
      </c>
      <c r="D97" s="26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26"/>
      <c r="N101" s="226"/>
    </row>
    <row r="102" spans="3:14" hidden="1" x14ac:dyDescent="0.2">
      <c r="C102" s="24" t="s">
        <v>50</v>
      </c>
      <c r="D102" s="26"/>
      <c r="M102" s="227"/>
      <c r="N102" s="227"/>
    </row>
    <row r="103" spans="3:14" ht="66" hidden="1" customHeight="1" x14ac:dyDescent="0.2">
      <c r="C103" s="24" t="s">
        <v>51</v>
      </c>
      <c r="D103" s="26"/>
      <c r="M103" s="235"/>
      <c r="N103" s="235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D28:F28"/>
    <mergeCell ref="D24:F24"/>
    <mergeCell ref="G24:I24"/>
    <mergeCell ref="D25:F25"/>
    <mergeCell ref="G25:I25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E46:J46"/>
    <mergeCell ref="K46:Q46"/>
    <mergeCell ref="E47:J47"/>
    <mergeCell ref="K47:Q47"/>
    <mergeCell ref="E44:J44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</mergeCells>
  <dataValidations xWindow="354" yWindow="90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 J26 M26 G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11" zoomScale="80" zoomScaleNormal="80" zoomScaleSheetLayoutView="85" workbookViewId="0">
      <selection activeCell="J26" sqref="J26:L26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12"/>
      <c r="C2" s="313"/>
      <c r="D2" s="314"/>
      <c r="E2" s="318" t="s">
        <v>86</v>
      </c>
      <c r="F2" s="319"/>
      <c r="G2" s="319"/>
      <c r="H2" s="319"/>
      <c r="I2" s="319"/>
      <c r="J2" s="319"/>
      <c r="K2" s="319"/>
      <c r="L2" s="319"/>
      <c r="M2" s="319"/>
      <c r="N2" s="320"/>
      <c r="O2" s="327" t="s">
        <v>85</v>
      </c>
      <c r="P2" s="327"/>
      <c r="Q2" s="327"/>
      <c r="R2" s="327"/>
    </row>
    <row r="3" spans="2:18" ht="24.75" customHeight="1" x14ac:dyDescent="0.2">
      <c r="B3" s="315"/>
      <c r="C3" s="316"/>
      <c r="D3" s="317"/>
      <c r="E3" s="321"/>
      <c r="F3" s="322"/>
      <c r="G3" s="322"/>
      <c r="H3" s="322"/>
      <c r="I3" s="322"/>
      <c r="J3" s="322"/>
      <c r="K3" s="322"/>
      <c r="L3" s="322"/>
      <c r="M3" s="322"/>
      <c r="N3" s="323"/>
      <c r="O3" s="327" t="s">
        <v>103</v>
      </c>
      <c r="P3" s="327"/>
      <c r="Q3" s="327"/>
      <c r="R3" s="327"/>
    </row>
    <row r="4" spans="2:18" ht="24.75" customHeight="1" thickBot="1" x14ac:dyDescent="0.25">
      <c r="B4" s="315"/>
      <c r="C4" s="316"/>
      <c r="D4" s="317"/>
      <c r="E4" s="324"/>
      <c r="F4" s="325"/>
      <c r="G4" s="325"/>
      <c r="H4" s="325"/>
      <c r="I4" s="325"/>
      <c r="J4" s="325"/>
      <c r="K4" s="325"/>
      <c r="L4" s="325"/>
      <c r="M4" s="325"/>
      <c r="N4" s="326"/>
      <c r="O4" s="327" t="s">
        <v>100</v>
      </c>
      <c r="P4" s="327"/>
      <c r="Q4" s="327"/>
      <c r="R4" s="327"/>
    </row>
    <row r="5" spans="2:18" ht="13.5" thickBot="1" x14ac:dyDescent="0.25">
      <c r="B5" s="308" t="s">
        <v>124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310"/>
      <c r="Q5" s="310"/>
      <c r="R5" s="311"/>
    </row>
    <row r="6" spans="2:18" ht="15" customHeight="1" thickBot="1" x14ac:dyDescent="0.25">
      <c r="B6" s="214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2:18" ht="13.5" thickBot="1" x14ac:dyDescent="0.25">
      <c r="B7" s="72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71"/>
    </row>
    <row r="8" spans="2:18" ht="23.25" customHeight="1" thickBot="1" x14ac:dyDescent="0.25">
      <c r="B8" s="72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106</v>
      </c>
      <c r="M8" s="166"/>
      <c r="N8" s="166"/>
      <c r="O8" s="166"/>
      <c r="P8" s="166"/>
      <c r="Q8" s="167"/>
      <c r="R8" s="71"/>
    </row>
    <row r="9" spans="2:18" ht="23.25" customHeight="1" thickBot="1" x14ac:dyDescent="0.25">
      <c r="B9" s="72"/>
      <c r="C9" s="32" t="s">
        <v>59</v>
      </c>
      <c r="D9" s="338" t="s">
        <v>104</v>
      </c>
      <c r="E9" s="339"/>
      <c r="F9" s="339"/>
      <c r="G9" s="339"/>
      <c r="H9" s="339"/>
      <c r="I9" s="340"/>
      <c r="J9" s="119" t="s">
        <v>57</v>
      </c>
      <c r="K9" s="120"/>
      <c r="L9" s="343" t="s">
        <v>97</v>
      </c>
      <c r="M9" s="344"/>
      <c r="N9" s="344"/>
      <c r="O9" s="344"/>
      <c r="P9" s="344"/>
      <c r="Q9" s="345"/>
      <c r="R9" s="71"/>
    </row>
    <row r="10" spans="2:18" ht="23.25" customHeight="1" thickBot="1" x14ac:dyDescent="0.25">
      <c r="B10" s="72"/>
      <c r="C10" s="32" t="s">
        <v>58</v>
      </c>
      <c r="D10" s="338" t="s">
        <v>90</v>
      </c>
      <c r="E10" s="339"/>
      <c r="F10" s="339"/>
      <c r="G10" s="339"/>
      <c r="H10" s="339"/>
      <c r="I10" s="340"/>
      <c r="J10" s="121"/>
      <c r="K10" s="122"/>
      <c r="L10" s="346"/>
      <c r="M10" s="347"/>
      <c r="N10" s="347"/>
      <c r="O10" s="347"/>
      <c r="P10" s="347"/>
      <c r="Q10" s="348"/>
      <c r="R10" s="71"/>
    </row>
    <row r="11" spans="2:18" ht="6" customHeight="1" thickBot="1" x14ac:dyDescent="0.25">
      <c r="B11" s="72"/>
      <c r="I11" s="78"/>
      <c r="R11" s="71"/>
    </row>
    <row r="12" spans="2:18" ht="15" customHeight="1" x14ac:dyDescent="0.2">
      <c r="B12" s="72"/>
      <c r="C12" s="330" t="s">
        <v>14</v>
      </c>
      <c r="D12" s="356"/>
      <c r="E12" s="330" t="s">
        <v>61</v>
      </c>
      <c r="F12" s="331"/>
      <c r="G12" s="328" t="s">
        <v>1</v>
      </c>
      <c r="H12" s="329"/>
      <c r="I12" s="330" t="s">
        <v>3</v>
      </c>
      <c r="J12" s="331"/>
      <c r="K12" s="332" t="s">
        <v>6</v>
      </c>
      <c r="L12" s="333"/>
      <c r="M12" s="334" t="s">
        <v>2</v>
      </c>
      <c r="N12" s="335"/>
      <c r="O12" s="336"/>
      <c r="P12" s="341" t="s">
        <v>63</v>
      </c>
      <c r="Q12" s="342"/>
      <c r="R12" s="71"/>
    </row>
    <row r="13" spans="2:18" ht="15" customHeight="1" x14ac:dyDescent="0.2">
      <c r="B13" s="72"/>
      <c r="C13" s="228" t="s">
        <v>126</v>
      </c>
      <c r="D13" s="229"/>
      <c r="E13" s="146">
        <v>1</v>
      </c>
      <c r="F13" s="147"/>
      <c r="G13" s="150" t="s">
        <v>75</v>
      </c>
      <c r="H13" s="151"/>
      <c r="I13" s="349" t="s">
        <v>70</v>
      </c>
      <c r="J13" s="147"/>
      <c r="K13" s="150" t="s">
        <v>8</v>
      </c>
      <c r="L13" s="151"/>
      <c r="M13" s="349" t="s">
        <v>93</v>
      </c>
      <c r="N13" s="350"/>
      <c r="O13" s="351"/>
      <c r="P13" s="354" t="s">
        <v>68</v>
      </c>
      <c r="Q13" s="147"/>
      <c r="R13" s="71"/>
    </row>
    <row r="14" spans="2:18" ht="90.75" customHeight="1" thickBot="1" x14ac:dyDescent="0.25">
      <c r="B14" s="72"/>
      <c r="C14" s="230"/>
      <c r="D14" s="231"/>
      <c r="E14" s="148"/>
      <c r="F14" s="149"/>
      <c r="G14" s="152"/>
      <c r="H14" s="153"/>
      <c r="I14" s="148"/>
      <c r="J14" s="149"/>
      <c r="K14" s="152"/>
      <c r="L14" s="153"/>
      <c r="M14" s="148"/>
      <c r="N14" s="352"/>
      <c r="O14" s="353"/>
      <c r="P14" s="355"/>
      <c r="Q14" s="149"/>
      <c r="R14" s="71"/>
    </row>
    <row r="15" spans="2:18" ht="8.25" customHeight="1" thickBot="1" x14ac:dyDescent="0.25">
      <c r="B15" s="72"/>
      <c r="M15" s="54"/>
      <c r="N15" s="54"/>
      <c r="O15" s="54"/>
      <c r="P15" s="54"/>
      <c r="Q15" s="54"/>
      <c r="R15" s="71"/>
    </row>
    <row r="16" spans="2:18" x14ac:dyDescent="0.2">
      <c r="B16" s="72"/>
      <c r="C16" s="334" t="s">
        <v>11</v>
      </c>
      <c r="D16" s="359" t="s">
        <v>25</v>
      </c>
      <c r="E16" s="360"/>
      <c r="F16" s="185" t="s">
        <v>87</v>
      </c>
      <c r="G16" s="186"/>
      <c r="H16" s="77"/>
      <c r="I16" s="77"/>
      <c r="J16" s="77"/>
      <c r="K16" s="77"/>
      <c r="L16" s="77"/>
      <c r="M16" s="54"/>
      <c r="N16" s="54"/>
      <c r="O16" s="54"/>
      <c r="P16" s="54"/>
      <c r="Q16" s="54"/>
      <c r="R16" s="71"/>
    </row>
    <row r="17" spans="2:20" ht="18.75" customHeight="1" x14ac:dyDescent="0.2">
      <c r="B17" s="72"/>
      <c r="C17" s="357"/>
      <c r="D17" s="361" t="s">
        <v>26</v>
      </c>
      <c r="E17" s="362"/>
      <c r="F17" s="189" t="s">
        <v>88</v>
      </c>
      <c r="G17" s="190"/>
      <c r="H17" s="77"/>
      <c r="I17" s="77"/>
      <c r="J17" s="77"/>
      <c r="K17" s="77"/>
      <c r="L17" s="77"/>
      <c r="M17" s="54"/>
      <c r="N17" s="54"/>
      <c r="O17" s="54"/>
      <c r="P17" s="54"/>
      <c r="Q17" s="54"/>
      <c r="R17" s="71"/>
    </row>
    <row r="18" spans="2:20" ht="18.75" customHeight="1" thickBot="1" x14ac:dyDescent="0.25">
      <c r="B18" s="72"/>
      <c r="C18" s="358"/>
      <c r="D18" s="363" t="s">
        <v>27</v>
      </c>
      <c r="E18" s="364"/>
      <c r="F18" s="193" t="s">
        <v>89</v>
      </c>
      <c r="G18" s="194"/>
      <c r="H18" s="77"/>
      <c r="I18" s="77"/>
      <c r="J18" s="77"/>
      <c r="K18" s="77"/>
      <c r="L18" s="77"/>
      <c r="M18" s="54"/>
      <c r="N18" s="54"/>
      <c r="O18" s="54"/>
      <c r="P18" s="54"/>
      <c r="Q18" s="54"/>
      <c r="R18" s="71"/>
    </row>
    <row r="19" spans="2:20" ht="6" customHeight="1" thickBot="1" x14ac:dyDescent="0.25">
      <c r="B19" s="72"/>
      <c r="R19" s="71"/>
    </row>
    <row r="20" spans="2:20" ht="13.5" thickBot="1" x14ac:dyDescent="0.25">
      <c r="B20" s="365" t="s">
        <v>23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7"/>
    </row>
    <row r="21" spans="2:20" ht="6" customHeight="1" x14ac:dyDescent="0.2">
      <c r="B21" s="72"/>
      <c r="G21" s="76"/>
      <c r="H21" s="76"/>
      <c r="R21" s="71"/>
    </row>
    <row r="22" spans="2:20" ht="4.5" customHeight="1" thickBot="1" x14ac:dyDescent="0.25">
      <c r="B22" s="72"/>
      <c r="R22" s="71"/>
    </row>
    <row r="23" spans="2:20" ht="15.75" customHeight="1" thickBot="1" x14ac:dyDescent="0.25">
      <c r="B23" s="7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71"/>
    </row>
    <row r="24" spans="2:20" ht="27" customHeight="1" thickBot="1" x14ac:dyDescent="0.25">
      <c r="B24" s="7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71"/>
    </row>
    <row r="25" spans="2:20" ht="15" customHeight="1" x14ac:dyDescent="0.2">
      <c r="B25" s="72"/>
      <c r="C25" s="51" t="s">
        <v>17</v>
      </c>
      <c r="D25" s="200">
        <v>0.15</v>
      </c>
      <c r="E25" s="201"/>
      <c r="F25" s="202"/>
      <c r="G25" s="203">
        <v>0.25</v>
      </c>
      <c r="H25" s="201"/>
      <c r="I25" s="202"/>
      <c r="J25" s="203">
        <v>0.25</v>
      </c>
      <c r="K25" s="201"/>
      <c r="L25" s="202"/>
      <c r="M25" s="203">
        <v>0.15</v>
      </c>
      <c r="N25" s="201"/>
      <c r="O25" s="202"/>
      <c r="P25" s="204">
        <v>0.8</v>
      </c>
      <c r="Q25" s="205"/>
      <c r="R25" s="71"/>
    </row>
    <row r="26" spans="2:20" x14ac:dyDescent="0.2">
      <c r="B26" s="72"/>
      <c r="C26" s="52" t="s">
        <v>15</v>
      </c>
      <c r="D26" s="189">
        <v>139</v>
      </c>
      <c r="E26" s="206"/>
      <c r="F26" s="207"/>
      <c r="G26" s="208">
        <v>110</v>
      </c>
      <c r="H26" s="206"/>
      <c r="I26" s="207"/>
      <c r="J26" s="208"/>
      <c r="K26" s="206"/>
      <c r="L26" s="207"/>
      <c r="M26" s="208"/>
      <c r="N26" s="206"/>
      <c r="O26" s="207"/>
      <c r="P26" s="209">
        <f>+SUM(D26:O26)</f>
        <v>249</v>
      </c>
      <c r="Q26" s="210"/>
      <c r="R26" s="71"/>
    </row>
    <row r="27" spans="2:20" ht="15.75" customHeight="1" x14ac:dyDescent="0.2">
      <c r="B27" s="72"/>
      <c r="C27" s="52" t="s">
        <v>35</v>
      </c>
      <c r="D27" s="189">
        <v>139</v>
      </c>
      <c r="E27" s="206"/>
      <c r="F27" s="207"/>
      <c r="G27" s="208">
        <v>110</v>
      </c>
      <c r="H27" s="206"/>
      <c r="I27" s="207"/>
      <c r="J27" s="208"/>
      <c r="K27" s="206"/>
      <c r="L27" s="207"/>
      <c r="M27" s="208"/>
      <c r="N27" s="206"/>
      <c r="O27" s="207"/>
      <c r="P27" s="209">
        <f>+SUM(D27:O27)</f>
        <v>249</v>
      </c>
      <c r="Q27" s="210"/>
      <c r="R27" s="71"/>
    </row>
    <row r="28" spans="2:20" ht="15.75" customHeight="1" thickBot="1" x14ac:dyDescent="0.25">
      <c r="B28" s="72"/>
      <c r="C28" s="53" t="s">
        <v>28</v>
      </c>
      <c r="D28" s="368">
        <f>(D26/D27)*100</f>
        <v>100</v>
      </c>
      <c r="E28" s="369"/>
      <c r="F28" s="370"/>
      <c r="G28" s="368">
        <f>(G26/G27)*100</f>
        <v>100</v>
      </c>
      <c r="H28" s="369"/>
      <c r="I28" s="370"/>
      <c r="J28" s="368" t="e">
        <f>(J26/J27)*100</f>
        <v>#DIV/0!</v>
      </c>
      <c r="K28" s="369"/>
      <c r="L28" s="370"/>
      <c r="M28" s="368" t="e">
        <f>(M26/M27)*100</f>
        <v>#DIV/0!</v>
      </c>
      <c r="N28" s="369"/>
      <c r="O28" s="370"/>
      <c r="P28" s="371">
        <f>P26/P27*100</f>
        <v>100</v>
      </c>
      <c r="Q28" s="372"/>
      <c r="R28" s="71"/>
    </row>
    <row r="29" spans="2:20" x14ac:dyDescent="0.2">
      <c r="B29" s="72"/>
      <c r="R29" s="71"/>
      <c r="T29" s="75"/>
    </row>
    <row r="30" spans="2:20" x14ac:dyDescent="0.2">
      <c r="B30" s="72"/>
      <c r="R30" s="71"/>
    </row>
    <row r="31" spans="2:20" x14ac:dyDescent="0.2">
      <c r="B31" s="72"/>
      <c r="I31" s="211"/>
      <c r="J31" s="211"/>
      <c r="K31" s="211"/>
      <c r="L31" s="211"/>
      <c r="M31" s="211"/>
      <c r="N31" s="211"/>
      <c r="O31" s="211"/>
      <c r="P31" s="211"/>
      <c r="Q31" s="211"/>
      <c r="R31" s="71"/>
    </row>
    <row r="32" spans="2:20" x14ac:dyDescent="0.2">
      <c r="B32" s="72"/>
      <c r="I32" s="54"/>
      <c r="J32" s="54"/>
      <c r="K32" s="54"/>
      <c r="L32" s="54"/>
      <c r="M32" s="54"/>
      <c r="N32" s="54"/>
      <c r="O32" s="54"/>
      <c r="P32" s="54"/>
      <c r="Q32" s="54"/>
      <c r="R32" s="71"/>
    </row>
    <row r="33" spans="2:18" x14ac:dyDescent="0.2">
      <c r="B33" s="72"/>
      <c r="I33" s="54"/>
      <c r="J33" s="54"/>
      <c r="K33" s="54"/>
      <c r="L33" s="54"/>
      <c r="M33" s="54"/>
      <c r="N33" s="54"/>
      <c r="O33" s="54"/>
      <c r="P33" s="54"/>
      <c r="Q33" s="54"/>
      <c r="R33" s="71"/>
    </row>
    <row r="34" spans="2:18" x14ac:dyDescent="0.2">
      <c r="B34" s="72"/>
      <c r="I34" s="54"/>
      <c r="J34" s="54"/>
      <c r="K34" s="54"/>
      <c r="L34" s="54"/>
      <c r="M34" s="54"/>
      <c r="N34" s="54"/>
      <c r="O34" s="54"/>
      <c r="P34" s="54"/>
      <c r="Q34" s="54"/>
      <c r="R34" s="71"/>
    </row>
    <row r="35" spans="2:18" x14ac:dyDescent="0.2">
      <c r="B35" s="72"/>
      <c r="I35" s="54"/>
      <c r="J35" s="54"/>
      <c r="K35" s="54"/>
      <c r="L35" s="54"/>
      <c r="M35" s="54"/>
      <c r="N35" s="54"/>
      <c r="O35" s="54"/>
      <c r="P35" s="54"/>
      <c r="Q35" s="54"/>
      <c r="R35" s="71"/>
    </row>
    <row r="36" spans="2:18" x14ac:dyDescent="0.2">
      <c r="B36" s="72"/>
      <c r="I36" s="54"/>
      <c r="J36" s="54"/>
      <c r="K36" s="54"/>
      <c r="L36" s="54"/>
      <c r="M36" s="54"/>
      <c r="N36" s="54"/>
      <c r="O36" s="54"/>
      <c r="P36" s="54"/>
      <c r="Q36" s="54"/>
      <c r="R36" s="71"/>
    </row>
    <row r="37" spans="2:18" x14ac:dyDescent="0.2">
      <c r="B37" s="72"/>
      <c r="I37" s="54"/>
      <c r="J37" s="54"/>
      <c r="K37" s="54"/>
      <c r="L37" s="54"/>
      <c r="M37" s="54"/>
      <c r="N37" s="54"/>
      <c r="O37" s="54"/>
      <c r="P37" s="54"/>
      <c r="Q37" s="54"/>
      <c r="R37" s="71"/>
    </row>
    <row r="38" spans="2:18" x14ac:dyDescent="0.2">
      <c r="B38" s="72"/>
      <c r="I38" s="54"/>
      <c r="J38" s="54"/>
      <c r="K38" s="54"/>
      <c r="L38" s="54"/>
      <c r="M38" s="54"/>
      <c r="N38" s="54"/>
      <c r="O38" s="54"/>
      <c r="P38" s="54"/>
      <c r="Q38" s="54"/>
      <c r="R38" s="71"/>
    </row>
    <row r="39" spans="2:18" x14ac:dyDescent="0.2">
      <c r="B39" s="72"/>
      <c r="I39" s="54"/>
      <c r="J39" s="54"/>
      <c r="K39" s="54"/>
      <c r="L39" s="54"/>
      <c r="M39" s="54"/>
      <c r="N39" s="54"/>
      <c r="O39" s="54"/>
      <c r="P39" s="54"/>
      <c r="Q39" s="54"/>
      <c r="R39" s="71"/>
    </row>
    <row r="40" spans="2:18" x14ac:dyDescent="0.2">
      <c r="B40" s="72"/>
      <c r="I40" s="54"/>
      <c r="J40" s="54"/>
      <c r="K40" s="54"/>
      <c r="L40" s="54"/>
      <c r="M40" s="54"/>
      <c r="N40" s="54"/>
      <c r="O40" s="54"/>
      <c r="P40" s="54"/>
      <c r="Q40" s="54"/>
      <c r="R40" s="71"/>
    </row>
    <row r="41" spans="2:18" ht="7.5" customHeight="1" thickBot="1" x14ac:dyDescent="0.25">
      <c r="B41" s="72"/>
      <c r="I41" s="54"/>
      <c r="J41" s="54"/>
      <c r="K41" s="54"/>
      <c r="L41" s="54"/>
      <c r="M41" s="54"/>
      <c r="N41" s="54"/>
      <c r="O41" s="54"/>
      <c r="P41" s="54"/>
      <c r="Q41" s="54"/>
      <c r="R41" s="71"/>
    </row>
    <row r="42" spans="2:18" ht="64.5" customHeight="1" thickBot="1" x14ac:dyDescent="0.25">
      <c r="B42" s="7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71"/>
    </row>
    <row r="43" spans="2:18" ht="28.5" customHeight="1" thickBot="1" x14ac:dyDescent="0.25">
      <c r="B43" s="72"/>
      <c r="C43" s="74"/>
      <c r="D43" s="73" t="s">
        <v>73</v>
      </c>
      <c r="E43" s="373" t="s">
        <v>74</v>
      </c>
      <c r="F43" s="373"/>
      <c r="G43" s="373"/>
      <c r="H43" s="373"/>
      <c r="I43" s="373"/>
      <c r="J43" s="374"/>
      <c r="K43" s="62"/>
      <c r="L43" s="63"/>
      <c r="M43" s="63"/>
      <c r="N43" s="63"/>
      <c r="O43" s="63"/>
      <c r="P43" s="63"/>
      <c r="Q43" s="64"/>
      <c r="R43" s="71"/>
    </row>
    <row r="44" spans="2:18" ht="89.25" customHeight="1" thickBot="1" x14ac:dyDescent="0.25">
      <c r="B44" s="72"/>
      <c r="C44" s="12" t="s">
        <v>18</v>
      </c>
      <c r="D44" s="57">
        <v>45016</v>
      </c>
      <c r="E44" s="375" t="s">
        <v>129</v>
      </c>
      <c r="F44" s="376"/>
      <c r="G44" s="376"/>
      <c r="H44" s="376"/>
      <c r="I44" s="376"/>
      <c r="J44" s="377"/>
      <c r="K44" s="219"/>
      <c r="L44" s="219"/>
      <c r="M44" s="219"/>
      <c r="N44" s="219"/>
      <c r="O44" s="219"/>
      <c r="P44" s="219"/>
      <c r="Q44" s="220"/>
      <c r="R44" s="71"/>
    </row>
    <row r="45" spans="2:18" ht="83.25" customHeight="1" thickBot="1" x14ac:dyDescent="0.25">
      <c r="B45" s="72"/>
      <c r="C45" s="12" t="s">
        <v>19</v>
      </c>
      <c r="D45" s="58">
        <v>45107</v>
      </c>
      <c r="E45" s="375" t="s">
        <v>133</v>
      </c>
      <c r="F45" s="376"/>
      <c r="G45" s="376"/>
      <c r="H45" s="376"/>
      <c r="I45" s="376"/>
      <c r="J45" s="377"/>
      <c r="K45" s="219"/>
      <c r="L45" s="219"/>
      <c r="M45" s="219"/>
      <c r="N45" s="219"/>
      <c r="O45" s="219"/>
      <c r="P45" s="219"/>
      <c r="Q45" s="220"/>
      <c r="R45" s="71"/>
    </row>
    <row r="46" spans="2:18" ht="89.25" customHeight="1" thickBot="1" x14ac:dyDescent="0.25">
      <c r="B46" s="72"/>
      <c r="C46" s="12" t="s">
        <v>82</v>
      </c>
      <c r="D46" s="58"/>
      <c r="E46" s="375"/>
      <c r="F46" s="376"/>
      <c r="G46" s="376"/>
      <c r="H46" s="376"/>
      <c r="I46" s="376"/>
      <c r="J46" s="377"/>
      <c r="K46" s="219"/>
      <c r="L46" s="219"/>
      <c r="M46" s="219"/>
      <c r="N46" s="219"/>
      <c r="O46" s="219"/>
      <c r="P46" s="219"/>
      <c r="Q46" s="220"/>
      <c r="R46" s="71"/>
    </row>
    <row r="47" spans="2:18" ht="80.25" customHeight="1" thickBot="1" x14ac:dyDescent="0.25">
      <c r="B47" s="72"/>
      <c r="C47" s="12" t="s">
        <v>20</v>
      </c>
      <c r="D47" s="79"/>
      <c r="E47" s="379"/>
      <c r="F47" s="380"/>
      <c r="G47" s="380"/>
      <c r="H47" s="380"/>
      <c r="I47" s="380"/>
      <c r="J47" s="381"/>
      <c r="K47" s="219"/>
      <c r="L47" s="219"/>
      <c r="M47" s="219"/>
      <c r="N47" s="219"/>
      <c r="O47" s="219"/>
      <c r="P47" s="219"/>
      <c r="Q47" s="220"/>
      <c r="R47" s="71"/>
    </row>
    <row r="48" spans="2:18" x14ac:dyDescent="0.2">
      <c r="B48" s="72"/>
      <c r="R48" s="71"/>
    </row>
    <row r="49" spans="2:18" ht="13.5" thickBot="1" x14ac:dyDescent="0.25">
      <c r="B49" s="70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8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67" t="s">
        <v>22</v>
      </c>
      <c r="I95" s="67" t="s">
        <v>24</v>
      </c>
      <c r="J95" s="67" t="s">
        <v>64</v>
      </c>
      <c r="U95" s="66" t="s">
        <v>29</v>
      </c>
    </row>
    <row r="96" spans="3:21" ht="25.5" hidden="1" x14ac:dyDescent="0.2">
      <c r="C96" s="41" t="s">
        <v>44</v>
      </c>
      <c r="D96" s="43"/>
      <c r="H96" s="65" t="s">
        <v>4</v>
      </c>
      <c r="I96" s="65" t="s">
        <v>7</v>
      </c>
      <c r="J96" s="65" t="s">
        <v>65</v>
      </c>
      <c r="M96" s="378"/>
      <c r="N96" s="378"/>
    </row>
    <row r="97" spans="3:14" ht="25.5" hidden="1" x14ac:dyDescent="0.2">
      <c r="C97" s="41" t="s">
        <v>45</v>
      </c>
      <c r="D97" s="43"/>
      <c r="H97" s="65" t="s">
        <v>70</v>
      </c>
      <c r="I97" s="65" t="s">
        <v>81</v>
      </c>
      <c r="J97" s="65" t="s">
        <v>66</v>
      </c>
      <c r="M97" s="316"/>
      <c r="N97" s="316"/>
    </row>
    <row r="98" spans="3:14" ht="38.25" hidden="1" x14ac:dyDescent="0.2">
      <c r="C98" s="41" t="s">
        <v>46</v>
      </c>
      <c r="D98" s="43"/>
      <c r="H98" s="65" t="s">
        <v>5</v>
      </c>
      <c r="I98" s="65" t="s">
        <v>8</v>
      </c>
      <c r="J98" s="65" t="s">
        <v>67</v>
      </c>
      <c r="M98" s="316"/>
      <c r="N98" s="316"/>
    </row>
    <row r="99" spans="3:14" hidden="1" x14ac:dyDescent="0.2">
      <c r="C99" s="41" t="s">
        <v>47</v>
      </c>
      <c r="D99" s="43"/>
      <c r="H99" s="65"/>
      <c r="I99" s="65" t="s">
        <v>69</v>
      </c>
      <c r="J99" s="65" t="s">
        <v>68</v>
      </c>
      <c r="M99" s="316"/>
      <c r="N99" s="316"/>
    </row>
    <row r="100" spans="3:14" ht="25.5" hidden="1" x14ac:dyDescent="0.2">
      <c r="C100" s="41" t="s">
        <v>48</v>
      </c>
      <c r="D100" s="43"/>
      <c r="H100" s="65"/>
      <c r="I100" s="65" t="s">
        <v>9</v>
      </c>
      <c r="J100" s="65" t="s">
        <v>72</v>
      </c>
      <c r="M100" s="316"/>
      <c r="N100" s="316"/>
    </row>
    <row r="101" spans="3:14" hidden="1" x14ac:dyDescent="0.2">
      <c r="C101" s="41" t="s">
        <v>49</v>
      </c>
      <c r="D101" s="43"/>
      <c r="H101" s="65"/>
      <c r="I101" s="65" t="s">
        <v>10</v>
      </c>
      <c r="J101" s="65"/>
      <c r="M101" s="316"/>
      <c r="N101" s="316"/>
    </row>
    <row r="102" spans="3:14" hidden="1" x14ac:dyDescent="0.2">
      <c r="C102" s="41" t="s">
        <v>50</v>
      </c>
      <c r="D102" s="43"/>
      <c r="M102" s="378"/>
      <c r="N102" s="378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xWindow="794" yWindow="359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G28 J28 D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:P27 G26 J26 M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opLeftCell="A19" zoomScale="70" zoomScaleNormal="70" zoomScaleSheetLayoutView="80" workbookViewId="0">
      <selection activeCell="U38" sqref="U38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12"/>
      <c r="C2" s="313"/>
      <c r="D2" s="314"/>
      <c r="E2" s="318" t="s">
        <v>86</v>
      </c>
      <c r="F2" s="319"/>
      <c r="G2" s="319"/>
      <c r="H2" s="319"/>
      <c r="I2" s="319"/>
      <c r="J2" s="319"/>
      <c r="K2" s="319"/>
      <c r="L2" s="319"/>
      <c r="M2" s="319"/>
      <c r="N2" s="320"/>
      <c r="O2" s="327" t="s">
        <v>85</v>
      </c>
      <c r="P2" s="327"/>
      <c r="Q2" s="327"/>
      <c r="R2" s="327"/>
    </row>
    <row r="3" spans="2:18" ht="24.75" customHeight="1" x14ac:dyDescent="0.2">
      <c r="B3" s="315"/>
      <c r="C3" s="316"/>
      <c r="D3" s="317"/>
      <c r="E3" s="321"/>
      <c r="F3" s="322"/>
      <c r="G3" s="322"/>
      <c r="H3" s="322"/>
      <c r="I3" s="322"/>
      <c r="J3" s="322"/>
      <c r="K3" s="322"/>
      <c r="L3" s="322"/>
      <c r="M3" s="322"/>
      <c r="N3" s="323"/>
      <c r="O3" s="327" t="s">
        <v>103</v>
      </c>
      <c r="P3" s="327"/>
      <c r="Q3" s="327"/>
      <c r="R3" s="327"/>
    </row>
    <row r="4" spans="2:18" ht="24.75" customHeight="1" thickBot="1" x14ac:dyDescent="0.25">
      <c r="B4" s="315"/>
      <c r="C4" s="316"/>
      <c r="D4" s="317"/>
      <c r="E4" s="324"/>
      <c r="F4" s="325"/>
      <c r="G4" s="325"/>
      <c r="H4" s="325"/>
      <c r="I4" s="325"/>
      <c r="J4" s="325"/>
      <c r="K4" s="325"/>
      <c r="L4" s="325"/>
      <c r="M4" s="325"/>
      <c r="N4" s="326"/>
      <c r="O4" s="327" t="s">
        <v>100</v>
      </c>
      <c r="P4" s="327"/>
      <c r="Q4" s="327"/>
      <c r="R4" s="327"/>
    </row>
    <row r="5" spans="2:18" ht="13.5" thickBot="1" x14ac:dyDescent="0.25">
      <c r="B5" s="308" t="s">
        <v>124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310"/>
      <c r="Q5" s="310"/>
      <c r="R5" s="311"/>
    </row>
    <row r="6" spans="2:18" ht="15" customHeight="1" thickBot="1" x14ac:dyDescent="0.25">
      <c r="B6" s="214" t="s">
        <v>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</row>
    <row r="7" spans="2:18" ht="13.5" thickBot="1" x14ac:dyDescent="0.25">
      <c r="B7" s="72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71"/>
    </row>
    <row r="8" spans="2:18" ht="23.25" customHeight="1" thickBot="1" x14ac:dyDescent="0.25">
      <c r="B8" s="72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107</v>
      </c>
      <c r="M8" s="166"/>
      <c r="N8" s="166"/>
      <c r="O8" s="166"/>
      <c r="P8" s="166"/>
      <c r="Q8" s="167"/>
      <c r="R8" s="71"/>
    </row>
    <row r="9" spans="2:18" ht="23.25" customHeight="1" thickBot="1" x14ac:dyDescent="0.25">
      <c r="B9" s="72"/>
      <c r="C9" s="32" t="s">
        <v>59</v>
      </c>
      <c r="D9" s="338" t="s">
        <v>104</v>
      </c>
      <c r="E9" s="339"/>
      <c r="F9" s="339"/>
      <c r="G9" s="339"/>
      <c r="H9" s="339"/>
      <c r="I9" s="340"/>
      <c r="J9" s="119" t="s">
        <v>57</v>
      </c>
      <c r="K9" s="120"/>
      <c r="L9" s="343" t="s">
        <v>117</v>
      </c>
      <c r="M9" s="344"/>
      <c r="N9" s="344"/>
      <c r="O9" s="344"/>
      <c r="P9" s="344"/>
      <c r="Q9" s="345"/>
      <c r="R9" s="71"/>
    </row>
    <row r="10" spans="2:18" ht="23.25" customHeight="1" thickBot="1" x14ac:dyDescent="0.25">
      <c r="B10" s="72"/>
      <c r="C10" s="32" t="s">
        <v>58</v>
      </c>
      <c r="D10" s="338" t="s">
        <v>90</v>
      </c>
      <c r="E10" s="339"/>
      <c r="F10" s="339"/>
      <c r="G10" s="339"/>
      <c r="H10" s="339"/>
      <c r="I10" s="340"/>
      <c r="J10" s="121"/>
      <c r="K10" s="122"/>
      <c r="L10" s="346"/>
      <c r="M10" s="347"/>
      <c r="N10" s="347"/>
      <c r="O10" s="347"/>
      <c r="P10" s="347"/>
      <c r="Q10" s="348"/>
      <c r="R10" s="71"/>
    </row>
    <row r="11" spans="2:18" ht="6" customHeight="1" thickBot="1" x14ac:dyDescent="0.25">
      <c r="B11" s="72"/>
      <c r="I11" s="78"/>
      <c r="R11" s="71"/>
    </row>
    <row r="12" spans="2:18" ht="15" customHeight="1" x14ac:dyDescent="0.2">
      <c r="B12" s="72"/>
      <c r="C12" s="330" t="s">
        <v>14</v>
      </c>
      <c r="D12" s="356"/>
      <c r="E12" s="330" t="s">
        <v>61</v>
      </c>
      <c r="F12" s="331"/>
      <c r="G12" s="328" t="s">
        <v>1</v>
      </c>
      <c r="H12" s="329"/>
      <c r="I12" s="330" t="s">
        <v>3</v>
      </c>
      <c r="J12" s="331"/>
      <c r="K12" s="332" t="s">
        <v>6</v>
      </c>
      <c r="L12" s="333"/>
      <c r="M12" s="334" t="s">
        <v>2</v>
      </c>
      <c r="N12" s="335"/>
      <c r="O12" s="336"/>
      <c r="P12" s="341" t="s">
        <v>63</v>
      </c>
      <c r="Q12" s="342"/>
      <c r="R12" s="71"/>
    </row>
    <row r="13" spans="2:18" ht="15" customHeight="1" x14ac:dyDescent="0.2">
      <c r="B13" s="72"/>
      <c r="C13" s="228" t="s">
        <v>118</v>
      </c>
      <c r="D13" s="229"/>
      <c r="E13" s="388">
        <v>0.9032</v>
      </c>
      <c r="F13" s="147"/>
      <c r="G13" s="150" t="s">
        <v>75</v>
      </c>
      <c r="H13" s="151"/>
      <c r="I13" s="349" t="s">
        <v>70</v>
      </c>
      <c r="J13" s="147"/>
      <c r="K13" s="150" t="s">
        <v>8</v>
      </c>
      <c r="L13" s="151"/>
      <c r="M13" s="349" t="s">
        <v>93</v>
      </c>
      <c r="N13" s="350"/>
      <c r="O13" s="351"/>
      <c r="P13" s="354" t="s">
        <v>68</v>
      </c>
      <c r="Q13" s="147"/>
      <c r="R13" s="71"/>
    </row>
    <row r="14" spans="2:18" ht="64.5" customHeight="1" thickBot="1" x14ac:dyDescent="0.25">
      <c r="B14" s="72"/>
      <c r="C14" s="230"/>
      <c r="D14" s="231"/>
      <c r="E14" s="148"/>
      <c r="F14" s="149"/>
      <c r="G14" s="152"/>
      <c r="H14" s="153"/>
      <c r="I14" s="148"/>
      <c r="J14" s="149"/>
      <c r="K14" s="152"/>
      <c r="L14" s="153"/>
      <c r="M14" s="148"/>
      <c r="N14" s="352"/>
      <c r="O14" s="353"/>
      <c r="P14" s="355"/>
      <c r="Q14" s="149"/>
      <c r="R14" s="71"/>
    </row>
    <row r="15" spans="2:18" ht="8.25" customHeight="1" thickBot="1" x14ac:dyDescent="0.25">
      <c r="B15" s="72"/>
      <c r="M15" s="54"/>
      <c r="N15" s="54"/>
      <c r="O15" s="54"/>
      <c r="P15" s="54"/>
      <c r="Q15" s="54"/>
      <c r="R15" s="71"/>
    </row>
    <row r="16" spans="2:18" x14ac:dyDescent="0.2">
      <c r="B16" s="72"/>
      <c r="C16" s="334" t="s">
        <v>11</v>
      </c>
      <c r="D16" s="359" t="s">
        <v>25</v>
      </c>
      <c r="E16" s="360"/>
      <c r="F16" s="185" t="s">
        <v>87</v>
      </c>
      <c r="G16" s="186"/>
      <c r="H16" s="77"/>
      <c r="I16" s="77"/>
      <c r="J16" s="77"/>
      <c r="K16" s="77"/>
      <c r="L16" s="77"/>
      <c r="M16" s="54"/>
      <c r="N16" s="54"/>
      <c r="O16" s="54"/>
      <c r="P16" s="54"/>
      <c r="Q16" s="54"/>
      <c r="R16" s="71"/>
    </row>
    <row r="17" spans="2:20" ht="18.75" customHeight="1" x14ac:dyDescent="0.2">
      <c r="B17" s="72"/>
      <c r="C17" s="357"/>
      <c r="D17" s="361" t="s">
        <v>26</v>
      </c>
      <c r="E17" s="362"/>
      <c r="F17" s="189" t="s">
        <v>88</v>
      </c>
      <c r="G17" s="190"/>
      <c r="H17" s="77"/>
      <c r="I17" s="77"/>
      <c r="J17" s="77"/>
      <c r="K17" s="77"/>
      <c r="L17" s="77"/>
      <c r="M17" s="54"/>
      <c r="N17" s="54"/>
      <c r="O17" s="54"/>
      <c r="P17" s="54"/>
      <c r="Q17" s="54"/>
      <c r="R17" s="71"/>
    </row>
    <row r="18" spans="2:20" ht="18.75" customHeight="1" thickBot="1" x14ac:dyDescent="0.25">
      <c r="B18" s="72"/>
      <c r="C18" s="358"/>
      <c r="D18" s="363" t="s">
        <v>27</v>
      </c>
      <c r="E18" s="364"/>
      <c r="F18" s="193" t="s">
        <v>89</v>
      </c>
      <c r="G18" s="194"/>
      <c r="H18" s="77"/>
      <c r="I18" s="77"/>
      <c r="J18" s="77"/>
      <c r="K18" s="77"/>
      <c r="L18" s="77"/>
      <c r="M18" s="54"/>
      <c r="N18" s="54"/>
      <c r="O18" s="54"/>
      <c r="P18" s="54"/>
      <c r="Q18" s="54"/>
      <c r="R18" s="71"/>
    </row>
    <row r="19" spans="2:20" ht="6" customHeight="1" thickBot="1" x14ac:dyDescent="0.25">
      <c r="B19" s="72"/>
      <c r="R19" s="71"/>
    </row>
    <row r="20" spans="2:20" ht="13.5" thickBot="1" x14ac:dyDescent="0.25">
      <c r="B20" s="365" t="s">
        <v>23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7"/>
    </row>
    <row r="21" spans="2:20" ht="6" customHeight="1" x14ac:dyDescent="0.2">
      <c r="B21" s="72"/>
      <c r="G21" s="76"/>
      <c r="H21" s="76"/>
      <c r="R21" s="71"/>
    </row>
    <row r="22" spans="2:20" ht="4.5" customHeight="1" thickBot="1" x14ac:dyDescent="0.25">
      <c r="B22" s="72"/>
      <c r="R22" s="71"/>
    </row>
    <row r="23" spans="2:20" ht="15.75" customHeight="1" thickBot="1" x14ac:dyDescent="0.25">
      <c r="B23" s="7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71"/>
    </row>
    <row r="24" spans="2:20" ht="27" customHeight="1" thickBot="1" x14ac:dyDescent="0.25">
      <c r="B24" s="7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71"/>
    </row>
    <row r="25" spans="2:20" ht="15" customHeight="1" x14ac:dyDescent="0.2">
      <c r="B25" s="72"/>
      <c r="C25" s="51" t="s">
        <v>17</v>
      </c>
      <c r="D25" s="200">
        <v>0.2</v>
      </c>
      <c r="E25" s="201"/>
      <c r="F25" s="202"/>
      <c r="G25" s="203">
        <v>0.2</v>
      </c>
      <c r="H25" s="201"/>
      <c r="I25" s="202"/>
      <c r="J25" s="203">
        <v>0.2</v>
      </c>
      <c r="K25" s="201"/>
      <c r="L25" s="202"/>
      <c r="M25" s="203">
        <v>0.2</v>
      </c>
      <c r="N25" s="201"/>
      <c r="O25" s="202"/>
      <c r="P25" s="204">
        <v>0.8</v>
      </c>
      <c r="Q25" s="205"/>
      <c r="R25" s="71"/>
    </row>
    <row r="26" spans="2:20" x14ac:dyDescent="0.2">
      <c r="B26" s="72"/>
      <c r="C26" s="52" t="s">
        <v>15</v>
      </c>
      <c r="D26" s="189">
        <v>11</v>
      </c>
      <c r="E26" s="206"/>
      <c r="F26" s="207"/>
      <c r="G26" s="208">
        <v>10</v>
      </c>
      <c r="H26" s="206"/>
      <c r="I26" s="207"/>
      <c r="J26" s="208"/>
      <c r="K26" s="206"/>
      <c r="L26" s="207"/>
      <c r="M26" s="208"/>
      <c r="N26" s="206"/>
      <c r="O26" s="207"/>
      <c r="P26" s="209">
        <f>SUM(D26:O26)</f>
        <v>21</v>
      </c>
      <c r="Q26" s="210"/>
      <c r="R26" s="71"/>
    </row>
    <row r="27" spans="2:20" ht="15.75" customHeight="1" x14ac:dyDescent="0.2">
      <c r="B27" s="72"/>
      <c r="C27" s="52" t="s">
        <v>35</v>
      </c>
      <c r="D27" s="189">
        <v>11</v>
      </c>
      <c r="E27" s="206"/>
      <c r="F27" s="207"/>
      <c r="G27" s="208">
        <v>10</v>
      </c>
      <c r="H27" s="206"/>
      <c r="I27" s="207"/>
      <c r="J27" s="208"/>
      <c r="K27" s="206"/>
      <c r="L27" s="207"/>
      <c r="M27" s="208"/>
      <c r="N27" s="206"/>
      <c r="O27" s="207"/>
      <c r="P27" s="209">
        <f>SUM(D27:O27)</f>
        <v>21</v>
      </c>
      <c r="Q27" s="210"/>
      <c r="R27" s="71"/>
    </row>
    <row r="28" spans="2:20" ht="15.75" customHeight="1" thickBot="1" x14ac:dyDescent="0.25">
      <c r="B28" s="72"/>
      <c r="C28" s="53" t="s">
        <v>28</v>
      </c>
      <c r="D28" s="368">
        <f>(D26/D27)*100</f>
        <v>100</v>
      </c>
      <c r="E28" s="369"/>
      <c r="F28" s="370"/>
      <c r="G28" s="383">
        <f>(G26/G27)*100</f>
        <v>100</v>
      </c>
      <c r="H28" s="384"/>
      <c r="I28" s="385"/>
      <c r="J28" s="368" t="e">
        <f>(J26/J27)*100</f>
        <v>#DIV/0!</v>
      </c>
      <c r="K28" s="369"/>
      <c r="L28" s="370"/>
      <c r="M28" s="383" t="e">
        <f>(M26/M27)*100</f>
        <v>#DIV/0!</v>
      </c>
      <c r="N28" s="384"/>
      <c r="O28" s="385"/>
      <c r="P28" s="386">
        <f>P26/P27*100</f>
        <v>100</v>
      </c>
      <c r="Q28" s="387"/>
      <c r="R28" s="71"/>
    </row>
    <row r="29" spans="2:20" x14ac:dyDescent="0.2">
      <c r="B29" s="72"/>
      <c r="R29" s="71"/>
      <c r="T29" s="75"/>
    </row>
    <row r="30" spans="2:20" x14ac:dyDescent="0.2">
      <c r="B30" s="72"/>
      <c r="R30" s="71"/>
    </row>
    <row r="31" spans="2:20" x14ac:dyDescent="0.2">
      <c r="B31" s="72"/>
      <c r="I31" s="211"/>
      <c r="J31" s="211"/>
      <c r="K31" s="211"/>
      <c r="L31" s="211"/>
      <c r="M31" s="211"/>
      <c r="N31" s="211"/>
      <c r="O31" s="211"/>
      <c r="P31" s="211"/>
      <c r="Q31" s="211"/>
      <c r="R31" s="71"/>
    </row>
    <row r="32" spans="2:20" x14ac:dyDescent="0.2">
      <c r="B32" s="72"/>
      <c r="I32" s="54"/>
      <c r="J32" s="54"/>
      <c r="K32" s="54"/>
      <c r="L32" s="54"/>
      <c r="M32" s="54"/>
      <c r="N32" s="54"/>
      <c r="O32" s="54"/>
      <c r="P32" s="54"/>
      <c r="Q32" s="54"/>
      <c r="R32" s="71"/>
    </row>
    <row r="33" spans="2:18" x14ac:dyDescent="0.2">
      <c r="B33" s="72"/>
      <c r="I33" s="54"/>
      <c r="J33" s="54"/>
      <c r="K33" s="54"/>
      <c r="L33" s="54"/>
      <c r="M33" s="54"/>
      <c r="N33" s="54"/>
      <c r="O33" s="54"/>
      <c r="P33" s="54"/>
      <c r="Q33" s="54"/>
      <c r="R33" s="71"/>
    </row>
    <row r="34" spans="2:18" x14ac:dyDescent="0.2">
      <c r="B34" s="72"/>
      <c r="I34" s="54"/>
      <c r="J34" s="54"/>
      <c r="K34" s="54"/>
      <c r="L34" s="54"/>
      <c r="M34" s="54"/>
      <c r="N34" s="54"/>
      <c r="O34" s="54"/>
      <c r="P34" s="54"/>
      <c r="Q34" s="54"/>
      <c r="R34" s="71"/>
    </row>
    <row r="35" spans="2:18" x14ac:dyDescent="0.2">
      <c r="B35" s="72"/>
      <c r="I35" s="54"/>
      <c r="J35" s="54"/>
      <c r="K35" s="54"/>
      <c r="L35" s="54"/>
      <c r="M35" s="54"/>
      <c r="N35" s="54"/>
      <c r="O35" s="54"/>
      <c r="P35" s="54"/>
      <c r="Q35" s="54"/>
      <c r="R35" s="71"/>
    </row>
    <row r="36" spans="2:18" x14ac:dyDescent="0.2">
      <c r="B36" s="72"/>
      <c r="I36" s="54"/>
      <c r="J36" s="54"/>
      <c r="K36" s="54"/>
      <c r="L36" s="54"/>
      <c r="M36" s="54"/>
      <c r="N36" s="54"/>
      <c r="O36" s="54"/>
      <c r="P36" s="54"/>
      <c r="Q36" s="54"/>
      <c r="R36" s="71"/>
    </row>
    <row r="37" spans="2:18" x14ac:dyDescent="0.2">
      <c r="B37" s="72"/>
      <c r="I37" s="54"/>
      <c r="J37" s="54"/>
      <c r="K37" s="54"/>
      <c r="L37" s="54"/>
      <c r="M37" s="54"/>
      <c r="N37" s="54"/>
      <c r="O37" s="54"/>
      <c r="P37" s="54"/>
      <c r="Q37" s="54"/>
      <c r="R37" s="71"/>
    </row>
    <row r="38" spans="2:18" x14ac:dyDescent="0.2">
      <c r="B38" s="72"/>
      <c r="I38" s="54"/>
      <c r="J38" s="54"/>
      <c r="K38" s="54"/>
      <c r="L38" s="54"/>
      <c r="M38" s="54"/>
      <c r="N38" s="54"/>
      <c r="O38" s="54"/>
      <c r="P38" s="54"/>
      <c r="Q38" s="54"/>
      <c r="R38" s="71"/>
    </row>
    <row r="39" spans="2:18" x14ac:dyDescent="0.2">
      <c r="B39" s="72"/>
      <c r="I39" s="54"/>
      <c r="J39" s="54"/>
      <c r="K39" s="54"/>
      <c r="L39" s="54"/>
      <c r="M39" s="54"/>
      <c r="N39" s="54"/>
      <c r="O39" s="54"/>
      <c r="P39" s="54"/>
      <c r="Q39" s="54"/>
      <c r="R39" s="71"/>
    </row>
    <row r="40" spans="2:18" x14ac:dyDescent="0.2">
      <c r="B40" s="72"/>
      <c r="I40" s="54"/>
      <c r="J40" s="54"/>
      <c r="K40" s="54"/>
      <c r="L40" s="54"/>
      <c r="M40" s="54"/>
      <c r="N40" s="54"/>
      <c r="O40" s="54"/>
      <c r="P40" s="54"/>
      <c r="Q40" s="54"/>
      <c r="R40" s="71"/>
    </row>
    <row r="41" spans="2:18" ht="7.5" customHeight="1" thickBot="1" x14ac:dyDescent="0.25">
      <c r="B41" s="72"/>
      <c r="I41" s="54"/>
      <c r="J41" s="54"/>
      <c r="K41" s="54"/>
      <c r="L41" s="54"/>
      <c r="M41" s="54"/>
      <c r="N41" s="54"/>
      <c r="O41" s="54"/>
      <c r="P41" s="54"/>
      <c r="Q41" s="54"/>
      <c r="R41" s="71"/>
    </row>
    <row r="42" spans="2:18" ht="64.5" customHeight="1" thickBot="1" x14ac:dyDescent="0.25">
      <c r="B42" s="7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71"/>
    </row>
    <row r="43" spans="2:18" ht="28.5" customHeight="1" thickBot="1" x14ac:dyDescent="0.25">
      <c r="B43" s="72"/>
      <c r="C43" s="74"/>
      <c r="D43" s="73" t="s">
        <v>73</v>
      </c>
      <c r="E43" s="373" t="s">
        <v>74</v>
      </c>
      <c r="F43" s="373"/>
      <c r="G43" s="373"/>
      <c r="H43" s="373"/>
      <c r="I43" s="373"/>
      <c r="J43" s="374"/>
      <c r="K43" s="62"/>
      <c r="L43" s="63"/>
      <c r="M43" s="63"/>
      <c r="N43" s="63"/>
      <c r="O43" s="63"/>
      <c r="P43" s="63"/>
      <c r="Q43" s="64"/>
      <c r="R43" s="71"/>
    </row>
    <row r="44" spans="2:18" ht="110.25" customHeight="1" thickBot="1" x14ac:dyDescent="0.25">
      <c r="B44" s="72"/>
      <c r="C44" s="12" t="s">
        <v>18</v>
      </c>
      <c r="D44" s="57">
        <v>45016</v>
      </c>
      <c r="E44" s="375" t="s">
        <v>130</v>
      </c>
      <c r="F44" s="376"/>
      <c r="G44" s="376"/>
      <c r="H44" s="376"/>
      <c r="I44" s="376"/>
      <c r="J44" s="377"/>
      <c r="K44" s="219"/>
      <c r="L44" s="219"/>
      <c r="M44" s="219"/>
      <c r="N44" s="219"/>
      <c r="O44" s="219"/>
      <c r="P44" s="219"/>
      <c r="Q44" s="220"/>
      <c r="R44" s="71"/>
    </row>
    <row r="45" spans="2:18" ht="135" customHeight="1" thickBot="1" x14ac:dyDescent="0.25">
      <c r="B45" s="72"/>
      <c r="C45" s="12" t="s">
        <v>19</v>
      </c>
      <c r="D45" s="57">
        <v>45107</v>
      </c>
      <c r="E45" s="236" t="s">
        <v>134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71"/>
    </row>
    <row r="46" spans="2:18" ht="174" customHeight="1" thickBot="1" x14ac:dyDescent="0.25">
      <c r="B46" s="72"/>
      <c r="C46" s="12" t="s">
        <v>82</v>
      </c>
      <c r="D46" s="55"/>
      <c r="E46" s="236"/>
      <c r="F46" s="237"/>
      <c r="G46" s="237"/>
      <c r="H46" s="237"/>
      <c r="I46" s="237"/>
      <c r="J46" s="238"/>
      <c r="K46" s="219"/>
      <c r="L46" s="219"/>
      <c r="M46" s="219"/>
      <c r="N46" s="219"/>
      <c r="O46" s="219"/>
      <c r="P46" s="219"/>
      <c r="Q46" s="220"/>
      <c r="R46" s="71"/>
    </row>
    <row r="47" spans="2:18" ht="145.5" customHeight="1" thickBot="1" x14ac:dyDescent="0.25">
      <c r="B47" s="72"/>
      <c r="C47" s="12" t="s">
        <v>20</v>
      </c>
      <c r="D47" s="79"/>
      <c r="E47" s="382"/>
      <c r="F47" s="301"/>
      <c r="G47" s="301"/>
      <c r="H47" s="301"/>
      <c r="I47" s="301"/>
      <c r="J47" s="302"/>
      <c r="K47" s="219"/>
      <c r="L47" s="219"/>
      <c r="M47" s="219"/>
      <c r="N47" s="219"/>
      <c r="O47" s="219"/>
      <c r="P47" s="219"/>
      <c r="Q47" s="220"/>
      <c r="R47" s="71"/>
    </row>
    <row r="48" spans="2:18" x14ac:dyDescent="0.2">
      <c r="B48" s="72"/>
      <c r="R48" s="71"/>
    </row>
    <row r="49" spans="2:18" ht="13.5" thickBot="1" x14ac:dyDescent="0.25">
      <c r="B49" s="70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8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67" t="s">
        <v>22</v>
      </c>
      <c r="I95" s="67" t="s">
        <v>24</v>
      </c>
      <c r="J95" s="67" t="s">
        <v>64</v>
      </c>
      <c r="U95" s="66" t="s">
        <v>29</v>
      </c>
    </row>
    <row r="96" spans="3:21" ht="25.5" hidden="1" x14ac:dyDescent="0.2">
      <c r="C96" s="41" t="s">
        <v>44</v>
      </c>
      <c r="D96" s="43"/>
      <c r="H96" s="65" t="s">
        <v>4</v>
      </c>
      <c r="I96" s="65" t="s">
        <v>7</v>
      </c>
      <c r="J96" s="65" t="s">
        <v>65</v>
      </c>
      <c r="M96" s="378"/>
      <c r="N96" s="378"/>
    </row>
    <row r="97" spans="3:14" ht="25.5" hidden="1" x14ac:dyDescent="0.2">
      <c r="C97" s="41" t="s">
        <v>45</v>
      </c>
      <c r="D97" s="43"/>
      <c r="H97" s="65" t="s">
        <v>70</v>
      </c>
      <c r="I97" s="65" t="s">
        <v>81</v>
      </c>
      <c r="J97" s="65" t="s">
        <v>66</v>
      </c>
      <c r="M97" s="316"/>
      <c r="N97" s="316"/>
    </row>
    <row r="98" spans="3:14" ht="38.25" hidden="1" x14ac:dyDescent="0.2">
      <c r="C98" s="41" t="s">
        <v>46</v>
      </c>
      <c r="D98" s="43"/>
      <c r="H98" s="65" t="s">
        <v>5</v>
      </c>
      <c r="I98" s="65" t="s">
        <v>8</v>
      </c>
      <c r="J98" s="65" t="s">
        <v>67</v>
      </c>
      <c r="M98" s="316"/>
      <c r="N98" s="316"/>
    </row>
    <row r="99" spans="3:14" hidden="1" x14ac:dyDescent="0.2">
      <c r="C99" s="41" t="s">
        <v>47</v>
      </c>
      <c r="D99" s="43"/>
      <c r="H99" s="65"/>
      <c r="I99" s="65" t="s">
        <v>69</v>
      </c>
      <c r="J99" s="65" t="s">
        <v>68</v>
      </c>
      <c r="M99" s="316"/>
      <c r="N99" s="316"/>
    </row>
    <row r="100" spans="3:14" ht="25.5" hidden="1" x14ac:dyDescent="0.2">
      <c r="C100" s="41" t="s">
        <v>48</v>
      </c>
      <c r="D100" s="43"/>
      <c r="H100" s="65"/>
      <c r="I100" s="65" t="s">
        <v>9</v>
      </c>
      <c r="J100" s="65" t="s">
        <v>72</v>
      </c>
      <c r="M100" s="316"/>
      <c r="N100" s="316"/>
    </row>
    <row r="101" spans="3:14" hidden="1" x14ac:dyDescent="0.2">
      <c r="C101" s="41" t="s">
        <v>49</v>
      </c>
      <c r="D101" s="43"/>
      <c r="H101" s="65"/>
      <c r="I101" s="65" t="s">
        <v>10</v>
      </c>
      <c r="J101" s="65"/>
      <c r="M101" s="316"/>
      <c r="N101" s="316"/>
    </row>
    <row r="102" spans="3:14" hidden="1" x14ac:dyDescent="0.2">
      <c r="C102" s="41" t="s">
        <v>50</v>
      </c>
      <c r="D102" s="43"/>
      <c r="M102" s="378"/>
      <c r="N102" s="378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xWindow="78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23"/>
  <sheetViews>
    <sheetView showGridLines="0" showWhiteSpace="0" topLeftCell="A34" zoomScale="80" zoomScaleNormal="80" zoomScaleSheetLayoutView="70" zoomScalePageLayoutView="70" workbookViewId="0">
      <selection activeCell="K45" sqref="K45:Q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86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85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32" t="s">
        <v>60</v>
      </c>
      <c r="D8" s="232" t="s">
        <v>38</v>
      </c>
      <c r="E8" s="233"/>
      <c r="F8" s="233"/>
      <c r="G8" s="233"/>
      <c r="H8" s="233"/>
      <c r="I8" s="234"/>
      <c r="J8" s="163" t="s">
        <v>56</v>
      </c>
      <c r="K8" s="164"/>
      <c r="L8" s="165" t="s">
        <v>94</v>
      </c>
      <c r="M8" s="166"/>
      <c r="N8" s="166"/>
      <c r="O8" s="166"/>
      <c r="P8" s="166"/>
      <c r="Q8" s="167"/>
      <c r="R8" s="3"/>
    </row>
    <row r="9" spans="2:18" ht="23.25" customHeight="1" thickBot="1" x14ac:dyDescent="0.25">
      <c r="B9" s="2"/>
      <c r="C9" s="32" t="s">
        <v>59</v>
      </c>
      <c r="D9" s="248" t="s">
        <v>104</v>
      </c>
      <c r="E9" s="249"/>
      <c r="F9" s="249"/>
      <c r="G9" s="249"/>
      <c r="H9" s="249"/>
      <c r="I9" s="250"/>
      <c r="J9" s="119" t="s">
        <v>57</v>
      </c>
      <c r="K9" s="120"/>
      <c r="L9" s="134" t="s">
        <v>122</v>
      </c>
      <c r="M9" s="135"/>
      <c r="N9" s="135"/>
      <c r="O9" s="135"/>
      <c r="P9" s="135"/>
      <c r="Q9" s="136"/>
      <c r="R9" s="3"/>
    </row>
    <row r="10" spans="2:18" ht="23.25" customHeight="1" thickBot="1" x14ac:dyDescent="0.25">
      <c r="B10" s="2"/>
      <c r="C10" s="32" t="s">
        <v>58</v>
      </c>
      <c r="D10" s="248" t="s">
        <v>112</v>
      </c>
      <c r="E10" s="249"/>
      <c r="F10" s="249"/>
      <c r="G10" s="249"/>
      <c r="H10" s="249"/>
      <c r="I10" s="250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15" customHeight="1" x14ac:dyDescent="0.2">
      <c r="B13" s="2"/>
      <c r="C13" s="349" t="s">
        <v>127</v>
      </c>
      <c r="D13" s="350"/>
      <c r="E13" s="349">
        <v>99.45</v>
      </c>
      <c r="F13" s="147"/>
      <c r="G13" s="150" t="s">
        <v>75</v>
      </c>
      <c r="H13" s="151"/>
      <c r="I13" s="154" t="s">
        <v>4</v>
      </c>
      <c r="J13" s="124"/>
      <c r="K13" s="171" t="s">
        <v>8</v>
      </c>
      <c r="L13" s="172"/>
      <c r="M13" s="154" t="s">
        <v>110</v>
      </c>
      <c r="N13" s="175"/>
      <c r="O13" s="176"/>
      <c r="P13" s="123" t="s">
        <v>68</v>
      </c>
      <c r="Q13" s="124"/>
      <c r="R13" s="3"/>
    </row>
    <row r="14" spans="2:18" ht="69" customHeight="1" thickBot="1" x14ac:dyDescent="0.25">
      <c r="B14" s="2"/>
      <c r="C14" s="148"/>
      <c r="D14" s="352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87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189" t="s">
        <v>88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193" t="s">
        <v>89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3"/>
    </row>
    <row r="24" spans="2:20" ht="27" customHeight="1" thickBot="1" x14ac:dyDescent="0.25">
      <c r="B24" s="2"/>
      <c r="C24" s="50" t="s">
        <v>16</v>
      </c>
      <c r="D24" s="199" t="s">
        <v>77</v>
      </c>
      <c r="E24" s="169"/>
      <c r="F24" s="170"/>
      <c r="G24" s="168" t="s">
        <v>78</v>
      </c>
      <c r="H24" s="169"/>
      <c r="I24" s="170"/>
      <c r="J24" s="168" t="s">
        <v>79</v>
      </c>
      <c r="K24" s="169"/>
      <c r="L24" s="170"/>
      <c r="M24" s="168" t="s">
        <v>80</v>
      </c>
      <c r="N24" s="169"/>
      <c r="O24" s="170"/>
      <c r="P24" s="179" t="s">
        <v>13</v>
      </c>
      <c r="Q24" s="180"/>
      <c r="R24" s="3"/>
    </row>
    <row r="25" spans="2:20" ht="15" customHeight="1" x14ac:dyDescent="0.2">
      <c r="B25" s="2"/>
      <c r="C25" s="51" t="s">
        <v>17</v>
      </c>
      <c r="D25" s="200">
        <v>0.1</v>
      </c>
      <c r="E25" s="201"/>
      <c r="F25" s="202"/>
      <c r="G25" s="203">
        <v>0.2</v>
      </c>
      <c r="H25" s="201"/>
      <c r="I25" s="202"/>
      <c r="J25" s="203">
        <v>0.25</v>
      </c>
      <c r="K25" s="201"/>
      <c r="L25" s="202"/>
      <c r="M25" s="203">
        <v>0.25</v>
      </c>
      <c r="N25" s="201"/>
      <c r="O25" s="202"/>
      <c r="P25" s="204">
        <v>0.8</v>
      </c>
      <c r="Q25" s="205"/>
      <c r="R25" s="3"/>
    </row>
    <row r="26" spans="2:20" x14ac:dyDescent="0.2">
      <c r="B26" s="2"/>
      <c r="C26" s="52" t="s">
        <v>15</v>
      </c>
      <c r="D26" s="189">
        <v>284</v>
      </c>
      <c r="E26" s="206"/>
      <c r="F26" s="207"/>
      <c r="G26" s="208">
        <v>283</v>
      </c>
      <c r="H26" s="206"/>
      <c r="I26" s="207"/>
      <c r="J26" s="208"/>
      <c r="K26" s="206"/>
      <c r="L26" s="207"/>
      <c r="M26" s="208"/>
      <c r="N26" s="206"/>
      <c r="O26" s="207"/>
      <c r="P26" s="209">
        <f>+SUM(D26:O26)</f>
        <v>567</v>
      </c>
      <c r="Q26" s="210"/>
      <c r="R26" s="3"/>
    </row>
    <row r="27" spans="2:20" ht="15.75" customHeight="1" x14ac:dyDescent="0.2">
      <c r="B27" s="2"/>
      <c r="C27" s="52" t="s">
        <v>35</v>
      </c>
      <c r="D27" s="189">
        <v>284</v>
      </c>
      <c r="E27" s="206"/>
      <c r="F27" s="207"/>
      <c r="G27" s="208">
        <v>287</v>
      </c>
      <c r="H27" s="206"/>
      <c r="I27" s="207"/>
      <c r="J27" s="208"/>
      <c r="K27" s="206"/>
      <c r="L27" s="207"/>
      <c r="M27" s="208"/>
      <c r="N27" s="206"/>
      <c r="O27" s="207"/>
      <c r="P27" s="208">
        <f>+SUM(D27:O27)</f>
        <v>571</v>
      </c>
      <c r="Q27" s="190"/>
      <c r="R27" s="3"/>
    </row>
    <row r="28" spans="2:20" ht="15.75" customHeight="1" thickBot="1" x14ac:dyDescent="0.25">
      <c r="B28" s="2"/>
      <c r="C28" s="53" t="s">
        <v>28</v>
      </c>
      <c r="D28" s="383">
        <f>(D26/D27)*100</f>
        <v>100</v>
      </c>
      <c r="E28" s="384"/>
      <c r="F28" s="385"/>
      <c r="G28" s="383">
        <f>(G26/G27)*100</f>
        <v>98.606271777003485</v>
      </c>
      <c r="H28" s="384"/>
      <c r="I28" s="385"/>
      <c r="J28" s="383" t="e">
        <f>(J26/J27)*100</f>
        <v>#DIV/0!</v>
      </c>
      <c r="K28" s="384"/>
      <c r="L28" s="385"/>
      <c r="M28" s="383" t="e">
        <f>(M26/M27)*100</f>
        <v>#DIV/0!</v>
      </c>
      <c r="N28" s="384"/>
      <c r="O28" s="385"/>
      <c r="P28" s="386">
        <f>+(P26/P27)*100</f>
        <v>99.299474605954458</v>
      </c>
      <c r="Q28" s="387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1"/>
      <c r="J31" s="211"/>
      <c r="K31" s="211"/>
      <c r="L31" s="211"/>
      <c r="M31" s="211"/>
      <c r="N31" s="211"/>
      <c r="O31" s="211"/>
      <c r="P31" s="211"/>
      <c r="Q31" s="211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2" t="s">
        <v>21</v>
      </c>
      <c r="D42" s="213"/>
      <c r="E42" s="213"/>
      <c r="F42" s="213"/>
      <c r="G42" s="213"/>
      <c r="H42" s="213"/>
      <c r="I42" s="213"/>
      <c r="J42" s="213"/>
      <c r="K42" s="214" t="s">
        <v>71</v>
      </c>
      <c r="L42" s="215"/>
      <c r="M42" s="215"/>
      <c r="N42" s="215"/>
      <c r="O42" s="215"/>
      <c r="P42" s="215"/>
      <c r="Q42" s="216"/>
      <c r="R42" s="3"/>
    </row>
    <row r="43" spans="2:18" ht="28.5" customHeight="1" thickBot="1" x14ac:dyDescent="0.25">
      <c r="B43" s="2"/>
      <c r="C43" s="34"/>
      <c r="D43" s="35" t="s">
        <v>73</v>
      </c>
      <c r="E43" s="217" t="s">
        <v>74</v>
      </c>
      <c r="F43" s="217"/>
      <c r="G43" s="217"/>
      <c r="H43" s="217"/>
      <c r="I43" s="217"/>
      <c r="J43" s="218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7">
        <v>45016</v>
      </c>
      <c r="E44" s="375" t="s">
        <v>131</v>
      </c>
      <c r="F44" s="376"/>
      <c r="G44" s="376"/>
      <c r="H44" s="376"/>
      <c r="I44" s="376"/>
      <c r="J44" s="377"/>
      <c r="K44" s="219"/>
      <c r="L44" s="219"/>
      <c r="M44" s="219"/>
      <c r="N44" s="219"/>
      <c r="O44" s="219"/>
      <c r="P44" s="219"/>
      <c r="Q44" s="220"/>
      <c r="R44" s="3"/>
    </row>
    <row r="45" spans="2:18" ht="69.75" customHeight="1" thickBot="1" x14ac:dyDescent="0.25">
      <c r="B45" s="2"/>
      <c r="C45" s="12" t="s">
        <v>19</v>
      </c>
      <c r="D45" s="58">
        <v>45107</v>
      </c>
      <c r="E45" s="236" t="s">
        <v>136</v>
      </c>
      <c r="F45" s="237"/>
      <c r="G45" s="237"/>
      <c r="H45" s="237"/>
      <c r="I45" s="237"/>
      <c r="J45" s="238"/>
      <c r="K45" s="219"/>
      <c r="L45" s="219"/>
      <c r="M45" s="219"/>
      <c r="N45" s="219"/>
      <c r="O45" s="219"/>
      <c r="P45" s="219"/>
      <c r="Q45" s="220"/>
      <c r="R45" s="3"/>
    </row>
    <row r="46" spans="2:18" ht="111" customHeight="1" thickBot="1" x14ac:dyDescent="0.25">
      <c r="B46" s="2"/>
      <c r="C46" s="12" t="s">
        <v>82</v>
      </c>
      <c r="D46" s="56"/>
      <c r="E46" s="389"/>
      <c r="F46" s="303"/>
      <c r="G46" s="303"/>
      <c r="H46" s="303"/>
      <c r="I46" s="303"/>
      <c r="J46" s="304"/>
      <c r="K46" s="219"/>
      <c r="L46" s="219"/>
      <c r="M46" s="219"/>
      <c r="N46" s="219"/>
      <c r="O46" s="219"/>
      <c r="P46" s="219"/>
      <c r="Q46" s="220"/>
      <c r="R46" s="3"/>
    </row>
    <row r="47" spans="2:18" ht="75.75" customHeight="1" thickBot="1" x14ac:dyDescent="0.25">
      <c r="B47" s="2"/>
      <c r="C47" s="12" t="s">
        <v>20</v>
      </c>
      <c r="D47" s="59"/>
      <c r="E47" s="232"/>
      <c r="F47" s="233"/>
      <c r="G47" s="233"/>
      <c r="H47" s="233"/>
      <c r="I47" s="233"/>
      <c r="J47" s="234"/>
      <c r="K47" s="219"/>
      <c r="L47" s="219"/>
      <c r="M47" s="219"/>
      <c r="N47" s="219"/>
      <c r="O47" s="219"/>
      <c r="P47" s="219"/>
      <c r="Q47" s="220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227"/>
      <c r="N96" s="227"/>
    </row>
    <row r="97" spans="3:14" ht="25.5" hidden="1" x14ac:dyDescent="0.2">
      <c r="C97" s="41" t="s">
        <v>45</v>
      </c>
      <c r="D97" s="43"/>
      <c r="H97" s="27" t="s">
        <v>70</v>
      </c>
      <c r="I97" s="27" t="s">
        <v>81</v>
      </c>
      <c r="J97" s="27" t="s">
        <v>66</v>
      </c>
      <c r="M97" s="226"/>
      <c r="N97" s="226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226"/>
      <c r="N98" s="226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226"/>
      <c r="N99" s="226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226"/>
      <c r="N100" s="226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226"/>
      <c r="N101" s="226"/>
    </row>
    <row r="102" spans="3:14" hidden="1" x14ac:dyDescent="0.2">
      <c r="C102" s="41" t="s">
        <v>50</v>
      </c>
      <c r="D102" s="43"/>
      <c r="M102" s="227"/>
      <c r="N102" s="227"/>
    </row>
    <row r="103" spans="3:14" ht="66" hidden="1" customHeight="1" x14ac:dyDescent="0.2">
      <c r="C103" s="41" t="s">
        <v>51</v>
      </c>
      <c r="D103" s="43"/>
      <c r="M103" s="235"/>
      <c r="N103" s="235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P26 G26 M26 D26"/>
    <dataValidation allowBlank="1" showInputMessage="1" showErrorMessage="1" prompt="Identifique el valor registrado en el denominador de la fórmula de cálculo" sqref="J27 M27 G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1"/>
  <sheetViews>
    <sheetView showGridLines="0" showWhiteSpace="0" topLeftCell="A11" zoomScale="85" zoomScaleNormal="85" zoomScaleSheetLayoutView="70" zoomScalePageLayoutView="70" workbookViewId="0">
      <selection activeCell="K11" sqref="K1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62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76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3" t="s">
        <v>99</v>
      </c>
      <c r="P3" s="113"/>
      <c r="Q3" s="113"/>
      <c r="R3" s="113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3" t="s">
        <v>100</v>
      </c>
      <c r="P4" s="113"/>
      <c r="Q4" s="113"/>
      <c r="R4" s="113"/>
    </row>
    <row r="5" spans="2:18" ht="13.5" thickBot="1" x14ac:dyDescent="0.25">
      <c r="B5" s="94" t="s">
        <v>124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6"/>
      <c r="Q5" s="96"/>
      <c r="R5" s="97"/>
    </row>
    <row r="6" spans="2:18" ht="15" customHeight="1" thickBot="1" x14ac:dyDescent="0.25">
      <c r="B6" s="156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ht="13.5" thickBot="1" x14ac:dyDescent="0.2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3"/>
    </row>
    <row r="8" spans="2:18" ht="23.25" customHeight="1" thickBot="1" x14ac:dyDescent="0.25">
      <c r="B8" s="2"/>
      <c r="C8" s="32" t="s">
        <v>60</v>
      </c>
      <c r="D8" s="160" t="s">
        <v>38</v>
      </c>
      <c r="E8" s="161"/>
      <c r="F8" s="161"/>
      <c r="G8" s="161"/>
      <c r="H8" s="161"/>
      <c r="I8" s="162"/>
      <c r="J8" s="163" t="s">
        <v>56</v>
      </c>
      <c r="K8" s="164"/>
      <c r="L8" s="165" t="s">
        <v>109</v>
      </c>
      <c r="M8" s="166"/>
      <c r="N8" s="166"/>
      <c r="O8" s="166"/>
      <c r="P8" s="166"/>
      <c r="Q8" s="167"/>
      <c r="R8" s="3"/>
    </row>
    <row r="9" spans="2:18" ht="17.25" customHeight="1" thickBot="1" x14ac:dyDescent="0.25">
      <c r="B9" s="2"/>
      <c r="C9" s="32" t="s">
        <v>59</v>
      </c>
      <c r="D9" s="116" t="s">
        <v>104</v>
      </c>
      <c r="E9" s="117"/>
      <c r="F9" s="117"/>
      <c r="G9" s="117"/>
      <c r="H9" s="117"/>
      <c r="I9" s="118"/>
      <c r="J9" s="119" t="s">
        <v>57</v>
      </c>
      <c r="K9" s="120"/>
      <c r="L9" s="134" t="s">
        <v>120</v>
      </c>
      <c r="M9" s="135"/>
      <c r="N9" s="135"/>
      <c r="O9" s="135"/>
      <c r="P9" s="135"/>
      <c r="Q9" s="136"/>
      <c r="R9" s="3"/>
    </row>
    <row r="10" spans="2:18" ht="30.75" customHeight="1" thickBot="1" x14ac:dyDescent="0.25">
      <c r="B10" s="2"/>
      <c r="C10" s="32" t="s">
        <v>58</v>
      </c>
      <c r="D10" s="116" t="s">
        <v>90</v>
      </c>
      <c r="E10" s="117"/>
      <c r="F10" s="117"/>
      <c r="G10" s="117"/>
      <c r="H10" s="117"/>
      <c r="I10" s="118"/>
      <c r="J10" s="121"/>
      <c r="K10" s="122"/>
      <c r="L10" s="137"/>
      <c r="M10" s="138"/>
      <c r="N10" s="138"/>
      <c r="O10" s="138"/>
      <c r="P10" s="138"/>
      <c r="Q10" s="13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27" t="s">
        <v>14</v>
      </c>
      <c r="D12" s="128"/>
      <c r="E12" s="127" t="s">
        <v>61</v>
      </c>
      <c r="F12" s="129"/>
      <c r="G12" s="130" t="s">
        <v>1</v>
      </c>
      <c r="H12" s="131"/>
      <c r="I12" s="127" t="s">
        <v>3</v>
      </c>
      <c r="J12" s="129"/>
      <c r="K12" s="132" t="s">
        <v>6</v>
      </c>
      <c r="L12" s="133"/>
      <c r="M12" s="143" t="s">
        <v>2</v>
      </c>
      <c r="N12" s="144"/>
      <c r="O12" s="145"/>
      <c r="P12" s="114" t="s">
        <v>63</v>
      </c>
      <c r="Q12" s="115"/>
      <c r="R12" s="3"/>
    </row>
    <row r="13" spans="2:18" ht="54" customHeight="1" x14ac:dyDescent="0.2">
      <c r="B13" s="2"/>
      <c r="C13" s="228" t="s">
        <v>121</v>
      </c>
      <c r="D13" s="229"/>
      <c r="E13" s="146">
        <v>0.64</v>
      </c>
      <c r="F13" s="147"/>
      <c r="G13" s="150" t="s">
        <v>75</v>
      </c>
      <c r="H13" s="151"/>
      <c r="I13" s="154" t="s">
        <v>119</v>
      </c>
      <c r="J13" s="124"/>
      <c r="K13" s="171" t="s">
        <v>9</v>
      </c>
      <c r="L13" s="172"/>
      <c r="M13" s="154" t="s">
        <v>108</v>
      </c>
      <c r="N13" s="175"/>
      <c r="O13" s="176"/>
      <c r="P13" s="123" t="s">
        <v>68</v>
      </c>
      <c r="Q13" s="124"/>
      <c r="R13" s="3"/>
    </row>
    <row r="14" spans="2:18" ht="25.5" customHeight="1" thickBot="1" x14ac:dyDescent="0.25">
      <c r="B14" s="2"/>
      <c r="C14" s="230"/>
      <c r="D14" s="231"/>
      <c r="E14" s="148"/>
      <c r="F14" s="149"/>
      <c r="G14" s="152"/>
      <c r="H14" s="153"/>
      <c r="I14" s="155"/>
      <c r="J14" s="126"/>
      <c r="K14" s="173"/>
      <c r="L14" s="174"/>
      <c r="M14" s="155"/>
      <c r="N14" s="177"/>
      <c r="O14" s="178"/>
      <c r="P14" s="125"/>
      <c r="Q14" s="12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43" t="s">
        <v>11</v>
      </c>
      <c r="D16" s="183" t="s">
        <v>25</v>
      </c>
      <c r="E16" s="184"/>
      <c r="F16" s="185" t="s">
        <v>113</v>
      </c>
      <c r="G16" s="18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1"/>
      <c r="D17" s="187" t="s">
        <v>26</v>
      </c>
      <c r="E17" s="188"/>
      <c r="F17" s="403" t="s">
        <v>114</v>
      </c>
      <c r="G17" s="19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2"/>
      <c r="D18" s="191" t="s">
        <v>27</v>
      </c>
      <c r="E18" s="192"/>
      <c r="F18" s="404" t="s">
        <v>115</v>
      </c>
      <c r="G18" s="19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3" t="s">
        <v>12</v>
      </c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"/>
    </row>
    <row r="24" spans="2:20" ht="27" customHeight="1" x14ac:dyDescent="0.2">
      <c r="B24" s="2"/>
      <c r="C24" s="60" t="s">
        <v>16</v>
      </c>
      <c r="D24" s="394" t="s">
        <v>101</v>
      </c>
      <c r="E24" s="395"/>
      <c r="F24" s="395"/>
      <c r="G24" s="395"/>
      <c r="H24" s="395"/>
      <c r="I24" s="396"/>
      <c r="J24" s="394" t="s">
        <v>102</v>
      </c>
      <c r="K24" s="395"/>
      <c r="L24" s="395"/>
      <c r="M24" s="395"/>
      <c r="N24" s="395"/>
      <c r="O24" s="396"/>
      <c r="P24" s="397"/>
      <c r="Q24" s="398"/>
      <c r="R24" s="3"/>
    </row>
    <row r="25" spans="2:20" ht="15" customHeight="1" x14ac:dyDescent="0.2">
      <c r="B25" s="2"/>
      <c r="C25" s="60" t="s">
        <v>17</v>
      </c>
      <c r="D25" s="391">
        <v>0.2</v>
      </c>
      <c r="E25" s="399"/>
      <c r="F25" s="399"/>
      <c r="G25" s="399"/>
      <c r="H25" s="399"/>
      <c r="I25" s="392"/>
      <c r="J25" s="391">
        <v>0.2</v>
      </c>
      <c r="K25" s="399"/>
      <c r="L25" s="399"/>
      <c r="M25" s="399"/>
      <c r="N25" s="399"/>
      <c r="O25" s="392"/>
      <c r="P25" s="391"/>
      <c r="Q25" s="392"/>
      <c r="R25" s="3"/>
    </row>
    <row r="26" spans="2:20" x14ac:dyDescent="0.2">
      <c r="B26" s="2"/>
      <c r="C26" s="61" t="s">
        <v>15</v>
      </c>
      <c r="D26" s="208">
        <v>143</v>
      </c>
      <c r="E26" s="206"/>
      <c r="F26" s="206"/>
      <c r="G26" s="206"/>
      <c r="H26" s="206"/>
      <c r="I26" s="207"/>
      <c r="J26" s="208"/>
      <c r="K26" s="206"/>
      <c r="L26" s="206"/>
      <c r="M26" s="206"/>
      <c r="N26" s="206"/>
      <c r="O26" s="207"/>
      <c r="P26" s="209"/>
      <c r="Q26" s="390"/>
      <c r="R26" s="3"/>
    </row>
    <row r="27" spans="2:20" ht="15.75" customHeight="1" x14ac:dyDescent="0.2">
      <c r="B27" s="2"/>
      <c r="C27" s="61" t="s">
        <v>35</v>
      </c>
      <c r="D27" s="208">
        <v>212</v>
      </c>
      <c r="E27" s="206"/>
      <c r="F27" s="206"/>
      <c r="G27" s="206"/>
      <c r="H27" s="206"/>
      <c r="I27" s="207"/>
      <c r="J27" s="208"/>
      <c r="K27" s="206"/>
      <c r="L27" s="206"/>
      <c r="M27" s="206"/>
      <c r="N27" s="206"/>
      <c r="O27" s="207"/>
      <c r="P27" s="209"/>
      <c r="Q27" s="390"/>
      <c r="R27" s="3"/>
    </row>
    <row r="28" spans="2:20" ht="15.75" customHeight="1" x14ac:dyDescent="0.2">
      <c r="B28" s="2"/>
      <c r="C28" s="61" t="s">
        <v>28</v>
      </c>
      <c r="D28" s="400">
        <f>D26/D27</f>
        <v>0.67452830188679247</v>
      </c>
      <c r="E28" s="401"/>
      <c r="F28" s="401"/>
      <c r="G28" s="401"/>
      <c r="H28" s="401"/>
      <c r="I28" s="402"/>
      <c r="J28" s="400" t="e">
        <f>J26/J27</f>
        <v>#DIV/0!</v>
      </c>
      <c r="K28" s="401"/>
      <c r="L28" s="401"/>
      <c r="M28" s="401"/>
      <c r="N28" s="401"/>
      <c r="O28" s="402"/>
      <c r="P28" s="391"/>
      <c r="Q28" s="39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7"/>
      <c r="J31" s="307"/>
      <c r="K31" s="307"/>
      <c r="L31" s="307"/>
      <c r="M31" s="307"/>
      <c r="N31" s="307"/>
      <c r="O31" s="307"/>
      <c r="P31" s="307"/>
      <c r="Q31" s="3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5" t="s">
        <v>21</v>
      </c>
      <c r="D42" s="306"/>
      <c r="E42" s="306"/>
      <c r="F42" s="306"/>
      <c r="G42" s="306"/>
      <c r="H42" s="306"/>
      <c r="I42" s="306"/>
      <c r="J42" s="306"/>
      <c r="K42" s="156" t="s">
        <v>71</v>
      </c>
      <c r="L42" s="157"/>
      <c r="M42" s="157"/>
      <c r="N42" s="157"/>
      <c r="O42" s="157"/>
      <c r="P42" s="157"/>
      <c r="Q42" s="158"/>
      <c r="R42" s="3"/>
    </row>
    <row r="43" spans="2:18" ht="28.5" customHeight="1" thickBot="1" x14ac:dyDescent="0.25">
      <c r="B43" s="2"/>
      <c r="C43" s="34"/>
      <c r="D43" s="35" t="s">
        <v>73</v>
      </c>
      <c r="E43" s="217" t="s">
        <v>74</v>
      </c>
      <c r="F43" s="217"/>
      <c r="G43" s="217"/>
      <c r="H43" s="217"/>
      <c r="I43" s="217"/>
      <c r="J43" s="218"/>
      <c r="K43" s="46"/>
      <c r="L43" s="47"/>
      <c r="M43" s="47"/>
      <c r="N43" s="47"/>
      <c r="O43" s="47"/>
      <c r="P43" s="47"/>
      <c r="Q43" s="48"/>
      <c r="R43" s="3"/>
    </row>
    <row r="44" spans="2:18" ht="88.5" customHeight="1" thickBot="1" x14ac:dyDescent="0.25">
      <c r="B44" s="2"/>
      <c r="C44" s="11" t="s">
        <v>18</v>
      </c>
      <c r="D44" s="55">
        <v>45107</v>
      </c>
      <c r="E44" s="389" t="s">
        <v>135</v>
      </c>
      <c r="F44" s="303"/>
      <c r="G44" s="303"/>
      <c r="H44" s="303"/>
      <c r="I44" s="303"/>
      <c r="J44" s="304"/>
      <c r="K44" s="219"/>
      <c r="L44" s="219"/>
      <c r="M44" s="219"/>
      <c r="N44" s="219"/>
      <c r="O44" s="219"/>
      <c r="P44" s="219"/>
      <c r="Q44" s="220"/>
      <c r="R44" s="3"/>
    </row>
    <row r="45" spans="2:18" ht="129" customHeight="1" thickBot="1" x14ac:dyDescent="0.25">
      <c r="B45" s="2"/>
      <c r="C45" s="12" t="s">
        <v>19</v>
      </c>
      <c r="D45" s="80"/>
      <c r="E45" s="389"/>
      <c r="F45" s="303"/>
      <c r="G45" s="303"/>
      <c r="H45" s="303"/>
      <c r="I45" s="303"/>
      <c r="J45" s="304"/>
      <c r="K45" s="219"/>
      <c r="L45" s="219"/>
      <c r="M45" s="219"/>
      <c r="N45" s="219"/>
      <c r="O45" s="219"/>
      <c r="P45" s="219"/>
      <c r="Q45" s="220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13:L14"/>
    <mergeCell ref="M13:O14"/>
    <mergeCell ref="P26:Q26"/>
    <mergeCell ref="D27:I27"/>
    <mergeCell ref="J27:O27"/>
    <mergeCell ref="P27:Q27"/>
    <mergeCell ref="B2:D4"/>
    <mergeCell ref="E2:N4"/>
    <mergeCell ref="O2:R2"/>
    <mergeCell ref="O3:R3"/>
    <mergeCell ref="O4:R4"/>
    <mergeCell ref="B5:R5"/>
    <mergeCell ref="K12:L12"/>
    <mergeCell ref="J9:K10"/>
    <mergeCell ref="L9:Q10"/>
    <mergeCell ref="D10:I10"/>
    <mergeCell ref="M12:O12"/>
    <mergeCell ref="P12:Q12"/>
  </mergeCells>
  <dataValidations xWindow="1065" yWindow="303" count="17"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Realice un pequeño análisis, acerca del cumplimiento o incumplimiento del indicador, identificando los factores que fueron relevantes en el resultado del indicador." sqref="C44:C45 D45:J45 E44:J44"/>
    <dataValidation allowBlank="1" showInputMessage="1" showErrorMessage="1" prompt="Identifique el valor registrado en el numerador de la fórmula de cálculo" sqref="J26:J28 P25:P28 D26:D28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Valor que se espera alcance el Indicador" sqref="J25 D25"/>
    <dataValidation type="list" allowBlank="1" showInputMessage="1" showErrorMessage="1" prompt="Selecione de la lista desplegable la tendencia esperada" sqref="P13:Q14">
      <formula1>#REF!</formula1>
    </dataValidation>
    <dataValidation type="list" allowBlank="1" showInputMessage="1" showErrorMessage="1" sqref="D8:I8">
      <formula1>#REF!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2019-06-06T15:19:25Z</cp:lastPrinted>
  <dcterms:created xsi:type="dcterms:W3CDTF">2013-03-27T13:59:56Z</dcterms:created>
  <dcterms:modified xsi:type="dcterms:W3CDTF">2023-10-03T16:44:34Z</dcterms:modified>
</cp:coreProperties>
</file>